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Φύλλο1!$A$13:$BO$13</definedName>
    <definedName name="_xlnm.Print_Area" localSheetId="0">Φύλλο1!$A$1:$W$98</definedName>
  </definedNames>
  <calcPr calcId="125725"/>
</workbook>
</file>

<file path=xl/calcChain.xml><?xml version="1.0" encoding="utf-8"?>
<calcChain xmlns="http://schemas.openxmlformats.org/spreadsheetml/2006/main">
  <c r="W15" i="1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14"/>
  <c r="Q96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14"/>
  <c r="R15"/>
  <c r="S15" s="1"/>
  <c r="R16"/>
  <c r="S16" s="1"/>
  <c r="R17"/>
  <c r="S17" s="1"/>
  <c r="R18"/>
  <c r="S18" s="1"/>
  <c r="R19"/>
  <c r="S19" s="1"/>
  <c r="R20"/>
  <c r="S20" s="1"/>
  <c r="R21"/>
  <c r="S21" s="1"/>
  <c r="R22"/>
  <c r="S22" s="1"/>
  <c r="R23"/>
  <c r="S23" s="1"/>
  <c r="R24"/>
  <c r="S24" s="1"/>
  <c r="R25"/>
  <c r="S25" s="1"/>
  <c r="R26"/>
  <c r="S26" s="1"/>
  <c r="R27"/>
  <c r="S27" s="1"/>
  <c r="R28"/>
  <c r="S28" s="1"/>
  <c r="R29"/>
  <c r="S29" s="1"/>
  <c r="R30"/>
  <c r="S30" s="1"/>
  <c r="R31"/>
  <c r="S31" s="1"/>
  <c r="R32"/>
  <c r="S32" s="1"/>
  <c r="R33"/>
  <c r="S33" s="1"/>
  <c r="R34"/>
  <c r="S34" s="1"/>
  <c r="R35"/>
  <c r="S35" s="1"/>
  <c r="R36"/>
  <c r="S36" s="1"/>
  <c r="R37"/>
  <c r="S37" s="1"/>
  <c r="R38"/>
  <c r="S38" s="1"/>
  <c r="R39"/>
  <c r="S39" s="1"/>
  <c r="R40"/>
  <c r="S40" s="1"/>
  <c r="R41"/>
  <c r="S41" s="1"/>
  <c r="R42"/>
  <c r="S42" s="1"/>
  <c r="R43"/>
  <c r="S43" s="1"/>
  <c r="R44"/>
  <c r="S44" s="1"/>
  <c r="R45"/>
  <c r="S45" s="1"/>
  <c r="R46"/>
  <c r="S46" s="1"/>
  <c r="R47"/>
  <c r="S47" s="1"/>
  <c r="R48"/>
  <c r="S48" s="1"/>
  <c r="R49"/>
  <c r="S49" s="1"/>
  <c r="R50"/>
  <c r="S50" s="1"/>
  <c r="R51"/>
  <c r="S51" s="1"/>
  <c r="R52"/>
  <c r="S52" s="1"/>
  <c r="R53"/>
  <c r="S53" s="1"/>
  <c r="R54"/>
  <c r="S54" s="1"/>
  <c r="R55"/>
  <c r="S55" s="1"/>
  <c r="R56"/>
  <c r="S56" s="1"/>
  <c r="R57"/>
  <c r="S57" s="1"/>
  <c r="R58"/>
  <c r="S58" s="1"/>
  <c r="R59"/>
  <c r="S59" s="1"/>
  <c r="R60"/>
  <c r="S60" s="1"/>
  <c r="R61"/>
  <c r="S61" s="1"/>
  <c r="R62"/>
  <c r="S62" s="1"/>
  <c r="R63"/>
  <c r="S63" s="1"/>
  <c r="R64"/>
  <c r="S64" s="1"/>
  <c r="R65"/>
  <c r="S65" s="1"/>
  <c r="R66"/>
  <c r="S66" s="1"/>
  <c r="R67"/>
  <c r="S67" s="1"/>
  <c r="R68"/>
  <c r="S68" s="1"/>
  <c r="R69"/>
  <c r="S69" s="1"/>
  <c r="R70"/>
  <c r="S70" s="1"/>
  <c r="R71"/>
  <c r="S71" s="1"/>
  <c r="R72"/>
  <c r="S72" s="1"/>
  <c r="R73"/>
  <c r="S73" s="1"/>
  <c r="R74"/>
  <c r="S74" s="1"/>
  <c r="R75"/>
  <c r="S75" s="1"/>
  <c r="R76"/>
  <c r="S76" s="1"/>
  <c r="R77"/>
  <c r="S77" s="1"/>
  <c r="R78"/>
  <c r="S78" s="1"/>
  <c r="R79"/>
  <c r="S79" s="1"/>
  <c r="R80"/>
  <c r="S80" s="1"/>
  <c r="R81"/>
  <c r="S81" s="1"/>
  <c r="R82"/>
  <c r="S82" s="1"/>
  <c r="R83"/>
  <c r="S83" s="1"/>
  <c r="R84"/>
  <c r="S84" s="1"/>
  <c r="R85"/>
  <c r="S85" s="1"/>
  <c r="R86"/>
  <c r="S86" s="1"/>
  <c r="R87"/>
  <c r="S87" s="1"/>
  <c r="R88"/>
  <c r="S88" s="1"/>
  <c r="R89"/>
  <c r="S89" s="1"/>
  <c r="R90"/>
  <c r="S90" s="1"/>
  <c r="R91"/>
  <c r="S91" s="1"/>
  <c r="R92"/>
  <c r="S92" s="1"/>
  <c r="R93"/>
  <c r="S93" s="1"/>
  <c r="R94"/>
  <c r="S94" s="1"/>
  <c r="R95"/>
  <c r="S95" s="1"/>
  <c r="R14"/>
  <c r="S14" s="1"/>
  <c r="U96" s="1"/>
  <c r="Q97" l="1"/>
  <c r="Q98" s="1"/>
  <c r="R96"/>
  <c r="S96"/>
</calcChain>
</file>

<file path=xl/sharedStrings.xml><?xml version="1.0" encoding="utf-8"?>
<sst xmlns="http://schemas.openxmlformats.org/spreadsheetml/2006/main" count="533" uniqueCount="280">
  <si>
    <t>A/A</t>
  </si>
  <si>
    <t>ΕΝΤΟΣ ΠΟΛΗΣ</t>
  </si>
  <si>
    <t>ΕΚΤΟΣ ΠΟΛΗΣ</t>
  </si>
  <si>
    <t>ΚΛΙΣΗ ΜΕΓΑΛΗ</t>
  </si>
  <si>
    <t>ΚΛΙΣΗ ΜΙΚΡΗ</t>
  </si>
  <si>
    <t>ΟΔΟΣ/ΤΟΠΟΘΕΣΙΑ</t>
  </si>
  <si>
    <t>Τ.Κ.</t>
  </si>
  <si>
    <t>Παρμενίδου</t>
  </si>
  <si>
    <t>Σατωβριάνδου</t>
  </si>
  <si>
    <t xml:space="preserve">Αγ. Τριάδας </t>
  </si>
  <si>
    <t>Καλαβρύτων &amp; Νίκαιας</t>
  </si>
  <si>
    <t>Νοταρά</t>
  </si>
  <si>
    <t>Καλαβρύτων &amp; Πόντου</t>
  </si>
  <si>
    <t>Θουκιδίδου &amp; Περσεφόνης</t>
  </si>
  <si>
    <t>Σολωμού</t>
  </si>
  <si>
    <t>Ναυπάκτου</t>
  </si>
  <si>
    <t>Μαραθωνομάχων</t>
  </si>
  <si>
    <t>Αρέθα</t>
  </si>
  <si>
    <t>Αριστοτέλους &amp; Νικομάχου</t>
  </si>
  <si>
    <t>Θεοτοκοπούλου</t>
  </si>
  <si>
    <t>Ιωάννη Δαμασκηνού</t>
  </si>
  <si>
    <t>Μιχληλ Σουτσου</t>
  </si>
  <si>
    <t>Αχέροντος</t>
  </si>
  <si>
    <t xml:space="preserve">Πάροδος Αυστραλίας </t>
  </si>
  <si>
    <t>Ραγκαβή και Μωραϊτίνη</t>
  </si>
  <si>
    <t>Ασημακοπούλου</t>
  </si>
  <si>
    <t>τέρμα</t>
  </si>
  <si>
    <t>Αγ. Τριάδας</t>
  </si>
  <si>
    <t>25ης Μαρτίου</t>
  </si>
  <si>
    <t>Φαρρές</t>
  </si>
  <si>
    <t>Χαλανδρίτσα</t>
  </si>
  <si>
    <t>Νικολάου Ντεβέ</t>
  </si>
  <si>
    <t>Ελευθερίου Βενιζέλου</t>
  </si>
  <si>
    <t>Δεσποτοπούλου</t>
  </si>
  <si>
    <t>Ζαλόγγου</t>
  </si>
  <si>
    <t>Καλλιθέα</t>
  </si>
  <si>
    <t>Εθνική Οδός Πάτρας Πύργου</t>
  </si>
  <si>
    <t>Αγίου Κωνσταντίνου</t>
  </si>
  <si>
    <t>16 Μιντιλόγλι</t>
  </si>
  <si>
    <t>Παπαγιάννη</t>
  </si>
  <si>
    <t>Σαραβάλι</t>
  </si>
  <si>
    <t>Όσσης</t>
  </si>
  <si>
    <t>Μαιζώνος</t>
  </si>
  <si>
    <t>Παντοκράτορος</t>
  </si>
  <si>
    <t>Γ. Ρούφου</t>
  </si>
  <si>
    <t>Γ. Ολυμπίου</t>
  </si>
  <si>
    <t>Ανδρούτσου</t>
  </si>
  <si>
    <t>Γερμανού</t>
  </si>
  <si>
    <t>ΚΟΡΊΝΘΟΥ</t>
  </si>
  <si>
    <t>Σαμοθράκης &amp; Σκιάθου</t>
  </si>
  <si>
    <t>Ακρωτηρίου</t>
  </si>
  <si>
    <t>Παν/μίου &amp; Αλεξανδρουπόλεως</t>
  </si>
  <si>
    <t>Ανθεμίου</t>
  </si>
  <si>
    <t>Τανάλου</t>
  </si>
  <si>
    <t>Νέο Σούλι</t>
  </si>
  <si>
    <t>θεοφράστου</t>
  </si>
  <si>
    <t>Μιλήτου</t>
  </si>
  <si>
    <t>Αρήτης</t>
  </si>
  <si>
    <t>Αμερικής</t>
  </si>
  <si>
    <t>Βίτσαρη</t>
  </si>
  <si>
    <t>Μπεκίρη &amp; Ακάδοντα</t>
  </si>
  <si>
    <t>Εργ. Κατοικίες παραλία</t>
  </si>
  <si>
    <t>Σώμερσετ</t>
  </si>
  <si>
    <t>Αγ. Βαρβάρας</t>
  </si>
  <si>
    <t>Αγ Βασιλείου</t>
  </si>
  <si>
    <t>Πανεπιστημιούπολη</t>
  </si>
  <si>
    <t>Α. Καστρίτσι</t>
  </si>
  <si>
    <t>Κρήνη</t>
  </si>
  <si>
    <t>Σαμοθράκης &amp; Δάφνης</t>
  </si>
  <si>
    <t xml:space="preserve">Λεύκας </t>
  </si>
  <si>
    <t>Πανεπιστημίου</t>
  </si>
  <si>
    <t>Ανθείας</t>
  </si>
  <si>
    <t>Μαραγκοπούλου</t>
  </si>
  <si>
    <t>Αγ. Σοφίας</t>
  </si>
  <si>
    <t>Αμαζόνων</t>
  </si>
  <si>
    <t>Κρεστένων</t>
  </si>
  <si>
    <t>Ουρανού-Κρύα Ιτεών</t>
  </si>
  <si>
    <t>Αλ. Παπαναστασίου &amp; Ευβοίας</t>
  </si>
  <si>
    <t>Κομνηνών &amp; Βέτσου</t>
  </si>
  <si>
    <t>Άθω</t>
  </si>
  <si>
    <t>Κύπρου &amp; Δοϊράνης</t>
  </si>
  <si>
    <t>Σκιόεσσα</t>
  </si>
  <si>
    <t>Αντιγόνης</t>
  </si>
  <si>
    <t>Ζαρουχλέικα</t>
  </si>
  <si>
    <t>ΤΟΠΟΘΕΣΙΑ ΣΧΟΛΕΙΟΥ</t>
  </si>
  <si>
    <t>ΠΕΠΑΝΟΣ-ΚΟΥΚΟΥΛΙ</t>
  </si>
  <si>
    <t>ΝΟΠ-ΑΚΤΗ ΔΥΜΑΙΩΝ</t>
  </si>
  <si>
    <t>ΚΟΛΥΜΒΗΤΗΡΙΟ ΠΡΟΟΡΙΣΜΟΥ</t>
  </si>
  <si>
    <t>ΑΛΙΣΣΟΣ</t>
  </si>
  <si>
    <t>ΕΡΥΜΑΝΘΟΥ</t>
  </si>
  <si>
    <t>ΔΗΜΟΣ</t>
  </si>
  <si>
    <t>ΜΙΚΡΟ ΛΕΩΦΟΡΕΙΟ</t>
  </si>
  <si>
    <t>ΜΕΓΑΛΟ ΛΕΩΦΟΡΕΙΟ</t>
  </si>
  <si>
    <t>1ο ΔΗΜΟΤΙΚΟ ΣΧΟΛΕΙΟ ΠΑΤΡΑΣ</t>
  </si>
  <si>
    <t>2ο ΔΗΜΟΤΙΚΟ ΣΧΟΛΕΙΟ ΠΑΤΡΑΣ</t>
  </si>
  <si>
    <t>3ο ΔΗΜΟΤΙΚΟ ΣΧΟΛΕΙΟ ΠΑΤΡΑΣ</t>
  </si>
  <si>
    <t>4ο ΔΗΜΟΤΙΚΟ ΣΧΟΛΕΙΟ ΠΑΤΡΑΣ</t>
  </si>
  <si>
    <t>5ο ΔΗΜΟΤΙΚΟ ΣΧΟΛΕΙΟ ΠΑΤΡΑΣ</t>
  </si>
  <si>
    <t>6ο ΔΗΜΟΤΙΚΟ ΣΧΟΛΕΙΟ ΠΑΤΡΑΣ</t>
  </si>
  <si>
    <t>7ο ΔΗΜΟΤΙΚΟ ΣΧΟΛΕΙΟ ΠΑΤΡΑΣ</t>
  </si>
  <si>
    <t>8ο ΔΗΜΟΤΙΚΟ ΣΧΟΛΕΙΟ ΠΑΤΡΑΣ</t>
  </si>
  <si>
    <t>9ο ΔΗΜΟΤΙΚΟ ΣΧΟΛΕΙΟ ΠΑΤΡΑΣ</t>
  </si>
  <si>
    <t>10ο ΔΗΜΟΤΙΚΟ ΣΧΟΛΕΙΟ ΠΑΤΡΑΣ</t>
  </si>
  <si>
    <t>11ο ΔΗΜΟΤΙΚΟ ΣΧΟΛΕΙΟ ΠΑΤΡΑΣ</t>
  </si>
  <si>
    <t>12ο ΔΗΜΟΤΙΚΟ ΣΧΟΛΕΙΟ ΠΑΤΡΑΣ</t>
  </si>
  <si>
    <t>13ο ΔΗΜΟΤΙΚΟ ΣΧΟΛΕΙΟ ΠΑΤΡΑΣ</t>
  </si>
  <si>
    <t>15ο ΔΗΜΟΤΙΚΟ ΣΧΟΛΕΙΟ ΠΑΤΡΑΣ</t>
  </si>
  <si>
    <t>16ο ΔΗΜΟΤΙΚΟ ΣΧΟΛΕΙΟ ΠΑΤΡΑΣ</t>
  </si>
  <si>
    <t>17ο ΔΗΜΟΤΙΚΟ ΣΧΟΛΕΙΟ ΠΑΤΡΑΣ</t>
  </si>
  <si>
    <t>18ο ΔΗΜΟΤΙΚΟ ΣΧΟΛΕΙΟ ΠΑΤΡΑΣ</t>
  </si>
  <si>
    <t>19ο ΔΗΜΟΤΙΚΟ ΣΧΟΛΕΙΟ ΠΑΤΡΑΣ</t>
  </si>
  <si>
    <t>20ο ΔΗΜΟΤΙΚΟ ΣΧΟΛΕΙΟ ΠΑΤΡΑΣ</t>
  </si>
  <si>
    <t>21ο ΔΗΜΟΤΙΚΟ ΣΧΟΛΕΙΟ ΠΑΤΡΑΣ</t>
  </si>
  <si>
    <t>22ο ΔΗΜΟΤΙΚΟ ΣΧΟΛΕΙΟ ΠΑΤΡΑΣ</t>
  </si>
  <si>
    <t>23ο ΔΗΜΟΤΙΚΟ ΣΧΟΛΕΙΟ ΠΑΤΡΑΣ</t>
  </si>
  <si>
    <t>24ο ΔΗΜΟΤΙΚΟ ΣΧΟΛΕΙΟ ΠΑΤΡΑΣ</t>
  </si>
  <si>
    <t>25ο ΔΗΜΟΤΙΚΟ ΣΧΟΛΕΙΟ ΠΑΤΡΑΣ</t>
  </si>
  <si>
    <t>26ο ΔΗΜΟΤΙΚΟ ΣΧΟΛΕΙΟ ΠΑΤΡΑΣ</t>
  </si>
  <si>
    <t>29ο ΔΗΜΟΤΙΚΟ ΣΧΟΛΕΙΟ ΠΑΤΡΑΣ</t>
  </si>
  <si>
    <t>32ο ΔΗΜΟΤΙΚΟ ΣΧΟΛΕΙΟ ΠΑΤΡΑΣ</t>
  </si>
  <si>
    <t>33ο ΔΗΜΟΤΙΚΟ ΣΧΟΛΕΙΟ ΠΑΤΡΑΣ</t>
  </si>
  <si>
    <t>34ο ΔΗΜΟΤΙΚΟ ΣΧΟΛΕΙΟ ΠΑΤΡΑΣ</t>
  </si>
  <si>
    <t>35ο ΔΗΜΟΤΙΚΟ ΣΧΟΛΕΙΟ ΠΑΤΡΑΣ</t>
  </si>
  <si>
    <t>36ο ΔΗΜΟΤΙΚΟ ΣΧΟΛΕΙΟ ΠΑΤΡΑΣ</t>
  </si>
  <si>
    <t>39ο ΔΗΜΟΤΙΚΟ ΣΧΟΛΕΙΟ ΠΑΤΡΑΣ</t>
  </si>
  <si>
    <t>40ο ΔΗΜΟΤΙΚΟ ΣΧΟΛΕΙΟ ΠΑΤΡΑΣ</t>
  </si>
  <si>
    <t>41ο ΔΗΜΟΤΙΚΟ ΣΧΟΛΕΙΟ ΠΑΤΡΑΣ</t>
  </si>
  <si>
    <t>43ο ΔΗΜΟΤΙΚΟ ΣΧΟΛΕΙΟ ΠΑΤΡΑΣ</t>
  </si>
  <si>
    <t>44ο ΔΗΜΟΤΙΚΟ ΣΧΟΛΕΙΟ ΠΑΤΡΑΣ</t>
  </si>
  <si>
    <t>45ο ΔΗΜΟΤΙΚΟ ΣΧΟΛΕΙΟ ΠΑΤΡΑΣ</t>
  </si>
  <si>
    <t>46ο ΔΗΜΟΤΙΚΟ ΣΧΟΛΕΙΟ ΠΑΤΡΑΣ</t>
  </si>
  <si>
    <t>47ο ΔΗΜΟΤΙΚΟ ΣΧΟΛΕΙΟ ΠΑΤΡΑΣ</t>
  </si>
  <si>
    <t>48ο ΔΗΜΟΤΙΚΟ ΣΧΟΛΕΙΟ ΠΑΤΡΑΣ</t>
  </si>
  <si>
    <t>49ο ΔΗΜΟΤΙΚΟ ΣΧΟΛΕΙΟ ΠΑΤΡΑΣ</t>
  </si>
  <si>
    <t>50ο ΔΗΜΟΤΙΚΟ ΣΧΟΛΕΙΟ ΠΑΤΡΑΣ</t>
  </si>
  <si>
    <t>51ο ΔΗΜΟΤΙΚΟ ΣΧΟΛΕΙΟ ΠΑΤΡΑΣ</t>
  </si>
  <si>
    <t>52ο ΔΗΜΟΤΙΚΟ ΣΧΟΛΕΙΟ ΠΑΤΡΑΣ</t>
  </si>
  <si>
    <t>53ο ΔΗΜΟΤΙΚΟ ΣΧΟΛΕΙΟ ΠΑΤΡΑΣ</t>
  </si>
  <si>
    <t>54ο ΔΗΜΟΤΙΚΟ ΣΧΟΛΕΙΟ ΠΑΤΡΑΣ</t>
  </si>
  <si>
    <t>55ο ΔΗΜΟΤΙΚΟ ΣΧΟΛΕΙΟ ΠΑΤΡΑΣ</t>
  </si>
  <si>
    <t>56ο ΔΗΜΟΤΙΚΟ ΣΧΟΛΕΙΟ ΠΑΤΡΑΣ</t>
  </si>
  <si>
    <t>59ο ΔΗΜΟΤΙΚΟ ΣΧΟΛΕΙΟ ΠΑΤΡΑΣ</t>
  </si>
  <si>
    <t>60ο ΔΗΜΟΤΙΚΟ ΣΧΟΛΕΙΟ ΠΑΤΡΑΣ</t>
  </si>
  <si>
    <t>61ο ΔΗΜΟΤΙΚΟ ΣΧΟΛΕΙΟ ΠΑΤΡΑΣ</t>
  </si>
  <si>
    <t>62ο ΔΗΜΟΤΙΚΟ ΣΧΟΛΕΙΟ ΠΑΤΡΑΣ</t>
  </si>
  <si>
    <t>64ο ΔΗΜΟΤΙΚΟ ΣΧΟΛΕΙΟ ΠΑΤΡΑΣ</t>
  </si>
  <si>
    <t>65ο ΔΗΜΟΤΙΚΟ ΣΧΟΛΕΙΟ ΠΑΤΡΑΣ</t>
  </si>
  <si>
    <t>1ο ΔΗΜΟΤΙΚΟ ΣΧΟΛΕΙΟ ΚΑΤΩ ΑΧΑΪΑΣ</t>
  </si>
  <si>
    <t>1ο ΔΗΜΟΤΙΚΟ ΣΧΟΛΕΙΟ ΟΒΡΥΑΣ</t>
  </si>
  <si>
    <t>1ο ΔΗΜΟΤΙΚΟ ΣΧΟΛΕΙΟ ΠΑΡΑΛΙΑΣ</t>
  </si>
  <si>
    <t>2ο ΔΗΜΟΤΙΚΟ ΣΧΟΛΕΙΟ ΠΑΡΑΛΙΑΣ</t>
  </si>
  <si>
    <t>2ο ΔΗΜΟΤΙΚΟ ΣΧΟΛΕΙΟ ΚΑΤΩ ΑΧΑΪΑΣ</t>
  </si>
  <si>
    <t>2ο ΔΗΜΟΤΙΚΟ ΣΧΟΛΕΙΟ ΟΒΡΥΑΣ</t>
  </si>
  <si>
    <t>3ο ΔΗΜΟΤΙΚΟ ΣΧΟΛΕΙΟ ΚΑΤΩ ΑΧΑΪΑΣ</t>
  </si>
  <si>
    <t>3ο ΔΗΜΟΤΙΚΟ ΣΧΟΛΕΙΟ ΠΑΡΑΛΙΑΣ</t>
  </si>
  <si>
    <t xml:space="preserve"> ΔΗΜΟΤΙΚΟ ΣΧΟΛΕΙΟ ΑΝΩ ΚΑΣΤΡΙΤΣΙΟΥ</t>
  </si>
  <si>
    <t xml:space="preserve"> ΔΗΜΟΤΙΚΟ ΣΧΟΛΕΙΟ ΑΓΙΟΥ ΒΑΣΙΛΕΙΟΥ</t>
  </si>
  <si>
    <t xml:space="preserve"> ΔΗΜΟΤΙΚΟ ΣΧΟΛΕΙΟ ΑΚΤΑΙΟΥ</t>
  </si>
  <si>
    <t xml:space="preserve">  ΔΗΜΟΤΙΚΟ ΣΧΟΛΕΙΟ ΑΝΩ ΑΛΙΣΣΟΥ</t>
  </si>
  <si>
    <t xml:space="preserve"> ΔΗΜΟΤΙΚΟ ΣΧΟΛΕΙΟ ΒΡΑΧΝΑΙΪΚΩΝ</t>
  </si>
  <si>
    <t xml:space="preserve"> ΔΗΜΟΤΙΚΟ ΣΧΟΛΕΙΟ ΔΕΜΕΝΙΚΩΝ</t>
  </si>
  <si>
    <t xml:space="preserve"> ΔΗΜΟΤΙΚΟ ΣΧΟΛΕΙΟ ΚΑΤΩ ΚΑΣΤΡΙΤΣΙΟΥ</t>
  </si>
  <si>
    <t xml:space="preserve"> ΔΗΜΟΤΙΚΟ ΣΧΟΛΕΙΟ ΚΑΛΛΙΘΕΑΣ</t>
  </si>
  <si>
    <t>ΔΗΜΟΤΙΚΟ ΣΧΟΛΕΙΟ ΚΑΜΙΝΙΩΝ</t>
  </si>
  <si>
    <t xml:space="preserve"> ΔΗΜΟΤΙΚΟ ΣΧΟΛΕΙΟ ΚΡΗΝΗΣ</t>
  </si>
  <si>
    <t xml:space="preserve"> ΔΗΜΟΤΙΚΟ ΣΧΟΛΕΙΟ ΜΙΝΤΙΛΟΓΛΙΟΥ</t>
  </si>
  <si>
    <t xml:space="preserve"> ΔΗΜΟΤΙΚΟ ΣΧΟΛΕΙΟ ΡΙΟΥ</t>
  </si>
  <si>
    <t xml:space="preserve"> ΔΗΜΟΤΙΚΟ ΣΧΟΛΕΙΟ ΡΟΪΤΙΚΩΝ</t>
  </si>
  <si>
    <t>ΔΗΜΟΤΙΚΟ ΣΧΟΛΕΙΟ ΣΑΡΑΒΑΛΙΟΥ</t>
  </si>
  <si>
    <t xml:space="preserve"> ΔΗΜΟΤΙΚΟ ΣΧΟΛΕΙΟ ΦΑΡΡΩΝ</t>
  </si>
  <si>
    <t xml:space="preserve"> ΔΗΜΟΤΙΚΟ ΣΧΟΛΕΙΟ ΧΑΛΑΝΔΡΙΤΣΑΣ</t>
  </si>
  <si>
    <t>ΠΑΤΡΕΩΝ</t>
  </si>
  <si>
    <t>ΔΥΤΙΚΗΣ ΑΧΑΪΑΣ</t>
  </si>
  <si>
    <t>ΣΧΟΛΙΚΗ ΜΟΝΑΔΑ</t>
  </si>
  <si>
    <t>ΑΡΙΘΜΟΣ</t>
  </si>
  <si>
    <t>ΑΡΙΘΜ. ΜΕΤΑΦ. ΜΑΘΗΤΩΝ</t>
  </si>
  <si>
    <t>ΑΡΙΘΜΟΣ ΔΡΟΜΟΛΟΓΙΩΝ (ΕΩΣ)</t>
  </si>
  <si>
    <t>ΜΕΓ. ΚΟΣΤΟΣ ΜΕ ΒΑΣΗ ΤΗΝ ΥΠ. ΑΡΙΘΜ 24001/13 ΚΥΑ (€)</t>
  </si>
  <si>
    <t>ΜΕΤΑΦΟΡΙΚΟ ΜΕΣΟ:                        ΜΙΚΡΟ ΛΕΩΦΟΡΕΙΟ   ή   ΜΕΓΑΛΟ ΛΕΩΦΟΡΕΙΟ</t>
  </si>
  <si>
    <t>ΕΛΛΗΝΙΚΗ ΔΗΜΟΚΡΑΤΙΑ</t>
  </si>
  <si>
    <t>ΠΕΡΙΦΕΡΕΙΑ ΔΥΤΙΚΗΣ ΕΛΛΑΔΑΣ</t>
  </si>
  <si>
    <t xml:space="preserve">ΓΕΝΙΚΗ ΔΙΕΥΘΥΝΣΗ ΑΝΑΠΤΥΞΗΣ </t>
  </si>
  <si>
    <t>ΔΙΕΥΘΥΝΣΗ ΔΙΑ ΒΙΟΥ ΜΑΘΗΣΗΣ, ΑΠΑΣΧΟΛΗΣΗΣ, ΕΜΠΟΡΙΟΥ ΚΑΙ ΤΟΥΡΙΣΜΟΥ</t>
  </si>
  <si>
    <t xml:space="preserve">Τιμή υπολογισμού καυσίμου: 1,135€/λίτρο, στις 09/12/2016 </t>
  </si>
  <si>
    <t>ΗΜΕΡΗΣΙΟ ΚΟΣΤΟΣ (€)</t>
  </si>
  <si>
    <t xml:space="preserve"> Πίνακας δρομολογίων για την μετακίνηση των μαθητών με μικρά &amp; μεγάλα λεωφορεία, στα πλαίσια του μαθήματος κολύμβησης της Γ΄ τάξης των Δημοτικών Σχολείων της Π.Ε. Αχαΐας, για το Β΄ και Γ΄ τρίμηνο του σχολικού έτους 2016-2017.</t>
  </si>
  <si>
    <t>ΑΠΛΗ (1)    ή    ΔΙΠΛΗ ΔΙΑΔΡΟΜΗ (2)</t>
  </si>
  <si>
    <t>ΣΥΝΟΛΙΚΑ ΕΜΦΟΡΤΑ ΧΙΛΙΟΜΕΤΡΑ ΑΠΛΗΣ ΔΙΑΔΡΟΜΗΣ</t>
  </si>
  <si>
    <t>ΣΥΝΟΛΙΚΑ ΕΜΦΟΡΤΑ ΧΙΛΙΟΜΕΤΡΑ ΔΙΠΛΗΣ ΔΙΑΔΡΟΜΗΣ</t>
  </si>
  <si>
    <t>ΕΓΓΥΗΤΙΚΗ ΕΠΙΣΤΟΛΗ ΣΥΜΜΕΤΟΧΗΣ 1% ΕΠΙ ΤΟΥ ΣΥΝΟΛΙΚΟΥ ΠΡΟΫΠΟΛΟΓΙΣΜΟΥ ΧΩΡΙΣ ΦΠΑ (€)</t>
  </si>
  <si>
    <t>ΑΠΟΣΤΑΣΗ ΚΟΛΥΜΒΗΤΗΡΙΟΥ ΑΠΟ ΤΗΝ ΕΙΣΟΔΟ ΤΗΣ ΣΧΟΛΙΚΗΣ ΜΟΝΑΔΑΣ</t>
  </si>
  <si>
    <t>ΣΥΝΟΛΙΚΟ ΚΟΣΤΟΣ ΔΡΟΜΟΛΟΓΙΩΝ ΜΕ ΦΠΑ (€)</t>
  </si>
  <si>
    <t xml:space="preserve">ΔΙΚΑΙΩΜΑ ΠΡΟΑΙΡΕΣΗΣ 2% (για αλλαγή τιμής καυσίμου) ΕΠΙ ΤΟΥ ΣΥΝΟΛΙΚΟΥ ΚΟΣΤΟΥΣ ΜΕ ΦΠΑ (€) </t>
  </si>
  <si>
    <t>ΣΥΝΟΛΙΚΟΣ ΠΡΟΫΠΟΛΟΓΙΣΜΟΣ ΔΡΟΜΟΛΟΓΙΩΝ ΜΕ ΤΑ ΔΙΚΑΙΩΜΑΤΑ ΠΡΟΑΙΡΕΣΗΣ ΜΕ ΦΠΑ (€)</t>
  </si>
  <si>
    <t>ΣΥΝΟΛΑ</t>
  </si>
  <si>
    <t>ΦΠΑ 24% (€)</t>
  </si>
  <si>
    <r>
      <t xml:space="preserve">ΠΡΟΚΗΡΥΣΕΤΑΙ ΚΑΘΕ ΔΡΟΜΟΛΟΓΙΟ ΤΟΥ ΠΙΝΑΚΑ </t>
    </r>
    <r>
      <rPr>
        <b/>
        <u/>
        <sz val="13"/>
        <color theme="1"/>
        <rFont val="Calibri"/>
        <family val="2"/>
        <charset val="161"/>
        <scheme val="minor"/>
      </rPr>
      <t>ΕΝΑ-ΕΝΑ ΞΕΧΩΡΙΣΤΑ</t>
    </r>
  </si>
  <si>
    <t>Λ-1</t>
  </si>
  <si>
    <t>Λ-2</t>
  </si>
  <si>
    <t>Λ-3</t>
  </si>
  <si>
    <t>Λ-4</t>
  </si>
  <si>
    <t>Λ-5</t>
  </si>
  <si>
    <t>Λ-6</t>
  </si>
  <si>
    <t>Λ-7</t>
  </si>
  <si>
    <t>Λ-8</t>
  </si>
  <si>
    <t>Λ-9</t>
  </si>
  <si>
    <t>Λ-10</t>
  </si>
  <si>
    <t>Λ-11</t>
  </si>
  <si>
    <t>Λ-12</t>
  </si>
  <si>
    <t>Λ-13</t>
  </si>
  <si>
    <t>Λ-14</t>
  </si>
  <si>
    <t>Λ-15</t>
  </si>
  <si>
    <t>Λ-16</t>
  </si>
  <si>
    <t>Λ-17</t>
  </si>
  <si>
    <t>Λ-18</t>
  </si>
  <si>
    <t>Λ-19</t>
  </si>
  <si>
    <t>Λ-20</t>
  </si>
  <si>
    <t>Λ-21</t>
  </si>
  <si>
    <t>Λ-22</t>
  </si>
  <si>
    <t>Λ-23</t>
  </si>
  <si>
    <t>Λ-24</t>
  </si>
  <si>
    <t>Λ-25</t>
  </si>
  <si>
    <t>Λ-26</t>
  </si>
  <si>
    <t>Λ-27</t>
  </si>
  <si>
    <t>Λ-28</t>
  </si>
  <si>
    <t>Λ-29</t>
  </si>
  <si>
    <t>Λ-30</t>
  </si>
  <si>
    <t>Λ-31</t>
  </si>
  <si>
    <t>Λ-32</t>
  </si>
  <si>
    <t>Λ-33</t>
  </si>
  <si>
    <t>Λ-34</t>
  </si>
  <si>
    <t>Λ-35</t>
  </si>
  <si>
    <t>Λ-36</t>
  </si>
  <si>
    <t>Λ-37</t>
  </si>
  <si>
    <t>Λ-38</t>
  </si>
  <si>
    <t>Λ-39</t>
  </si>
  <si>
    <t>Λ-40</t>
  </si>
  <si>
    <t>Λ-41</t>
  </si>
  <si>
    <t>Λ-42</t>
  </si>
  <si>
    <t>Λ-43</t>
  </si>
  <si>
    <t>Λ-44</t>
  </si>
  <si>
    <t>Λ-45</t>
  </si>
  <si>
    <t>Λ-46</t>
  </si>
  <si>
    <t>Λ-47</t>
  </si>
  <si>
    <t>Λ-48</t>
  </si>
  <si>
    <t>Λ-49</t>
  </si>
  <si>
    <t>Λ-50</t>
  </si>
  <si>
    <t>Λ-51</t>
  </si>
  <si>
    <t>Λ-52</t>
  </si>
  <si>
    <t>Λ-53</t>
  </si>
  <si>
    <t>Λ-54</t>
  </si>
  <si>
    <t>Λ-55</t>
  </si>
  <si>
    <t>Λ-56</t>
  </si>
  <si>
    <t>Λ-57</t>
  </si>
  <si>
    <t>Λ-58</t>
  </si>
  <si>
    <t>Λ-59</t>
  </si>
  <si>
    <t>Λ-60</t>
  </si>
  <si>
    <t>Λ-61</t>
  </si>
  <si>
    <t>Λ-62</t>
  </si>
  <si>
    <t>Λ-63</t>
  </si>
  <si>
    <t>Λ-64</t>
  </si>
  <si>
    <t>Λ-65</t>
  </si>
  <si>
    <t>Λ-66</t>
  </si>
  <si>
    <t>Λ-67</t>
  </si>
  <si>
    <t>Λ-68</t>
  </si>
  <si>
    <t>Λ-69</t>
  </si>
  <si>
    <t>Λ-70</t>
  </si>
  <si>
    <t>Λ-71</t>
  </si>
  <si>
    <t>Λ-72</t>
  </si>
  <si>
    <t>Λ-73</t>
  </si>
  <si>
    <t>Λ-74</t>
  </si>
  <si>
    <t>Λ-75</t>
  </si>
  <si>
    <t>Λ-76</t>
  </si>
  <si>
    <t>Λ-77</t>
  </si>
  <si>
    <t>Λ-78</t>
  </si>
  <si>
    <t>Λ-79</t>
  </si>
  <si>
    <t>Λ-80</t>
  </si>
  <si>
    <t>Λ-81</t>
  </si>
  <si>
    <t>Λ-82</t>
  </si>
  <si>
    <t>ΚΩΔΙΚΟΣ ΑΡΙΘΜΟΣ ΔΡΟΜΟΛΟΓΙΟΥ</t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</si>
</sst>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#,##0.00\ _€"/>
    <numFmt numFmtId="166" formatCode="h:mm;@"/>
  </numFmts>
  <fonts count="23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1"/>
      <color indexed="8"/>
      <name val="Calibri"/>
      <family val="2"/>
    </font>
    <font>
      <sz val="6"/>
      <name val="Arial"/>
      <family val="2"/>
      <charset val="161"/>
    </font>
    <font>
      <b/>
      <sz val="6"/>
      <color indexed="8"/>
      <name val="Arial"/>
      <family val="2"/>
      <charset val="161"/>
    </font>
    <font>
      <b/>
      <sz val="6"/>
      <name val="Arial"/>
      <family val="2"/>
      <charset val="161"/>
    </font>
    <font>
      <b/>
      <sz val="7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b/>
      <sz val="12"/>
      <color indexed="8"/>
      <name val="Calibri"/>
      <family val="2"/>
      <charset val="161"/>
    </font>
    <font>
      <b/>
      <sz val="11"/>
      <color indexed="8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u/>
      <sz val="13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9" fontId="1" fillId="0" borderId="2" applyBorder="0">
      <alignment horizontal="center" vertical="top"/>
    </xf>
    <xf numFmtId="0" fontId="8" fillId="0" borderId="0"/>
  </cellStyleXfs>
  <cellXfs count="9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1" xfId="0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10" fillId="0" borderId="0" xfId="2" applyFont="1" applyFill="1" applyBorder="1" applyAlignment="1">
      <alignment horizontal="left" vertical="center" wrapText="1"/>
    </xf>
    <xf numFmtId="0" fontId="11" fillId="0" borderId="0" xfId="2" applyFont="1" applyFill="1" applyAlignment="1">
      <alignment horizontal="center" vertical="center" wrapText="1"/>
    </xf>
    <xf numFmtId="166" fontId="9" fillId="0" borderId="0" xfId="2" applyNumberFormat="1" applyFont="1" applyFill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12" fillId="0" borderId="0" xfId="2" applyNumberFormat="1" applyFont="1" applyFill="1" applyBorder="1" applyAlignment="1">
      <alignment vertical="center" wrapText="1"/>
    </xf>
    <xf numFmtId="0" fontId="11" fillId="0" borderId="0" xfId="2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4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15" fillId="0" borderId="0" xfId="2" applyFont="1" applyFill="1" applyBorder="1" applyAlignment="1">
      <alignment horizontal="left" vertical="center" wrapText="1"/>
    </xf>
    <xf numFmtId="0" fontId="16" fillId="0" borderId="0" xfId="2" applyFont="1" applyFill="1" applyAlignment="1">
      <alignment horizontal="center" vertical="center" wrapText="1"/>
    </xf>
    <xf numFmtId="166" fontId="17" fillId="0" borderId="0" xfId="2" applyNumberFormat="1" applyFont="1" applyFill="1" applyAlignment="1">
      <alignment horizontal="center" vertical="center" wrapText="1"/>
    </xf>
    <xf numFmtId="0" fontId="16" fillId="0" borderId="0" xfId="2" applyNumberFormat="1" applyFont="1" applyFill="1" applyBorder="1" applyAlignment="1">
      <alignment vertical="center" wrapText="1"/>
    </xf>
    <xf numFmtId="0" fontId="16" fillId="0" borderId="0" xfId="2" applyFont="1" applyFill="1" applyAlignment="1">
      <alignment vertical="center" wrapText="1"/>
    </xf>
    <xf numFmtId="0" fontId="17" fillId="0" borderId="0" xfId="0" applyFont="1" applyFill="1" applyAlignment="1">
      <alignment wrapText="1"/>
    </xf>
    <xf numFmtId="4" fontId="17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6" fillId="0" borderId="0" xfId="2" applyNumberFormat="1" applyFont="1" applyFill="1" applyBorder="1" applyAlignment="1">
      <alignment horizontal="center" vertical="center" wrapText="1"/>
    </xf>
    <xf numFmtId="0" fontId="17" fillId="0" borderId="0" xfId="2" applyFont="1" applyFill="1" applyAlignment="1">
      <alignment horizontal="center" vertical="center" wrapText="1"/>
    </xf>
    <xf numFmtId="0" fontId="18" fillId="0" borderId="0" xfId="0" applyFont="1" applyFill="1" applyBorder="1" applyAlignment="1" applyProtection="1">
      <alignment vertical="center" wrapText="1"/>
    </xf>
    <xf numFmtId="0" fontId="15" fillId="0" borderId="0" xfId="2" applyFont="1" applyFill="1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5" fontId="20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2" fontId="22" fillId="0" borderId="2" xfId="0" applyNumberFormat="1" applyFont="1" applyFill="1" applyBorder="1" applyAlignment="1" applyProtection="1">
      <alignment horizontal="center" vertical="center" textRotation="90" wrapText="1"/>
    </xf>
    <xf numFmtId="0" fontId="22" fillId="0" borderId="3" xfId="0" applyFont="1" applyFill="1" applyBorder="1" applyAlignment="1" applyProtection="1">
      <alignment horizontal="center" vertical="center" textRotation="90" wrapText="1"/>
    </xf>
    <xf numFmtId="0" fontId="22" fillId="0" borderId="4" xfId="0" applyFont="1" applyFill="1" applyBorder="1" applyAlignment="1" applyProtection="1">
      <alignment horizontal="center" vertical="center" textRotation="90" wrapText="1"/>
    </xf>
    <xf numFmtId="0" fontId="9" fillId="0" borderId="0" xfId="2" applyFont="1" applyAlignment="1">
      <alignment vertical="center" wrapText="1"/>
    </xf>
    <xf numFmtId="0" fontId="19" fillId="0" borderId="0" xfId="2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20" fillId="0" borderId="5" xfId="0" applyNumberFormat="1" applyFont="1" applyBorder="1" applyAlignment="1">
      <alignment horizontal="left" vertical="center"/>
    </xf>
    <xf numFmtId="165" fontId="20" fillId="0" borderId="6" xfId="0" applyNumberFormat="1" applyFont="1" applyBorder="1" applyAlignment="1">
      <alignment horizontal="left" vertical="center"/>
    </xf>
    <xf numFmtId="165" fontId="20" fillId="0" borderId="7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">
    <cellStyle name="Βασικό_Φύλλο1" xfId="2"/>
    <cellStyle name="Κανονικό" xfId="0" builtinId="0"/>
    <cellStyle name="Στυλ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100542</xdr:rowOff>
    </xdr:from>
    <xdr:to>
      <xdr:col>2</xdr:col>
      <xdr:colOff>0</xdr:colOff>
      <xdr:row>0</xdr:row>
      <xdr:rowOff>742950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49" y="100542"/>
          <a:ext cx="685801" cy="64240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99"/>
  <sheetViews>
    <sheetView tabSelected="1" workbookViewId="0">
      <selection activeCell="V2" sqref="V2"/>
    </sheetView>
  </sheetViews>
  <sheetFormatPr defaultRowHeight="15"/>
  <cols>
    <col min="1" max="1" width="6.140625" style="53" customWidth="1"/>
    <col min="2" max="2" width="7.28515625" style="53" customWidth="1"/>
    <col min="3" max="3" width="20.42578125" style="6" bestFit="1" customWidth="1"/>
    <col min="4" max="4" width="12.42578125" style="24" bestFit="1" customWidth="1"/>
    <col min="5" max="5" width="22.140625" style="24" bestFit="1" customWidth="1"/>
    <col min="6" max="6" width="9.85546875" style="24" bestFit="1" customWidth="1"/>
    <col min="7" max="7" width="9.140625" style="25"/>
    <col min="8" max="8" width="22.42578125" style="17" customWidth="1"/>
    <col min="9" max="9" width="10.42578125" style="9" customWidth="1"/>
    <col min="10" max="10" width="9.140625" style="9" customWidth="1"/>
    <col min="11" max="13" width="9.140625" style="9"/>
    <col min="14" max="14" width="14.28515625" style="9" customWidth="1"/>
    <col min="15" max="15" width="8.5703125" style="9" customWidth="1"/>
    <col min="16" max="16" width="11.28515625" style="9" customWidth="1"/>
    <col min="17" max="17" width="13.7109375" style="8" customWidth="1"/>
    <col min="18" max="18" width="12.140625" style="9" customWidth="1"/>
    <col min="19" max="19" width="14.28515625" style="9" customWidth="1"/>
    <col min="20" max="20" width="10" style="9" customWidth="1"/>
    <col min="21" max="21" width="13.28515625" style="9" customWidth="1"/>
    <col min="22" max="22" width="13" style="9" customWidth="1"/>
    <col min="23" max="23" width="16.42578125" customWidth="1"/>
    <col min="26" max="26" width="9.5703125" bestFit="1" customWidth="1"/>
  </cols>
  <sheetData>
    <row r="1" spans="1:67" s="33" customFormat="1" ht="62.25" customHeigh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26"/>
      <c r="N1" s="26"/>
      <c r="O1" s="26"/>
      <c r="P1" s="26"/>
      <c r="Q1" s="28"/>
      <c r="R1" s="28"/>
      <c r="S1" s="29"/>
      <c r="T1" s="27"/>
      <c r="U1" s="29"/>
      <c r="V1" s="29"/>
      <c r="W1" s="29"/>
      <c r="X1" s="30"/>
      <c r="Y1" s="30"/>
      <c r="Z1" s="30"/>
      <c r="AA1" s="30"/>
      <c r="AB1" s="30"/>
      <c r="AC1" s="30"/>
      <c r="AD1" s="30"/>
      <c r="AE1" s="30"/>
      <c r="AF1" s="31"/>
      <c r="AG1" s="32"/>
      <c r="AJ1" s="34"/>
      <c r="AK1" s="35"/>
      <c r="BM1" s="36"/>
      <c r="BN1" s="37"/>
      <c r="BO1" s="36"/>
    </row>
    <row r="2" spans="1:67" s="43" customFormat="1" ht="16.5" customHeight="1">
      <c r="A2" s="82" t="s">
        <v>179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51"/>
      <c r="N2" s="51"/>
      <c r="O2" s="51"/>
      <c r="P2" s="51"/>
      <c r="Q2" s="51"/>
      <c r="R2" s="51"/>
      <c r="S2" s="50"/>
      <c r="T2" s="51"/>
      <c r="U2" s="50"/>
      <c r="V2" s="50"/>
      <c r="W2" s="50"/>
      <c r="X2" s="50"/>
      <c r="Y2" s="50"/>
      <c r="Z2" s="50"/>
      <c r="AA2" s="50"/>
      <c r="AB2" s="50"/>
      <c r="AC2" s="41"/>
      <c r="AD2" s="41"/>
      <c r="AE2" s="41"/>
      <c r="AF2" s="42"/>
      <c r="AJ2" s="44"/>
      <c r="AK2" s="45"/>
      <c r="BM2" s="46"/>
      <c r="BN2" s="47"/>
      <c r="BO2" s="46"/>
    </row>
    <row r="3" spans="1:67" s="43" customFormat="1" ht="16.5" customHeight="1">
      <c r="A3" s="82" t="s">
        <v>180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38"/>
      <c r="N3" s="38"/>
      <c r="O3" s="38"/>
      <c r="P3" s="38"/>
      <c r="Q3" s="40"/>
      <c r="R3" s="48"/>
      <c r="S3" s="50"/>
      <c r="T3" s="39"/>
      <c r="U3" s="50"/>
      <c r="V3" s="50"/>
      <c r="W3" s="50"/>
      <c r="X3" s="50"/>
      <c r="Y3" s="50"/>
      <c r="Z3" s="50"/>
      <c r="AA3" s="50"/>
      <c r="AB3" s="50"/>
      <c r="AF3" s="49"/>
      <c r="AJ3" s="44"/>
      <c r="AK3" s="45"/>
      <c r="BM3" s="46"/>
      <c r="BN3" s="47"/>
      <c r="BO3" s="46"/>
    </row>
    <row r="4" spans="1:67" s="43" customFormat="1" ht="16.5" customHeight="1">
      <c r="A4" s="82" t="s">
        <v>181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65" t="s">
        <v>183</v>
      </c>
      <c r="N4" s="65"/>
      <c r="O4" s="65"/>
      <c r="P4" s="65"/>
      <c r="Q4" s="65"/>
      <c r="R4" s="65"/>
      <c r="S4" s="50"/>
      <c r="T4" s="50"/>
      <c r="U4" s="50"/>
      <c r="V4" s="50"/>
      <c r="W4" s="50"/>
      <c r="X4" s="50"/>
      <c r="Y4" s="50"/>
      <c r="Z4" s="50"/>
      <c r="AA4" s="50"/>
      <c r="AB4" s="50"/>
      <c r="AF4" s="49"/>
      <c r="AJ4" s="44"/>
      <c r="AK4" s="45"/>
      <c r="BM4" s="46"/>
      <c r="BN4" s="47"/>
      <c r="BO4" s="46"/>
    </row>
    <row r="5" spans="1:67" s="43" customFormat="1" ht="16.5" customHeight="1">
      <c r="A5" s="82" t="s">
        <v>182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38"/>
      <c r="N5" s="38"/>
      <c r="O5" s="38"/>
      <c r="P5" s="38"/>
      <c r="Q5" s="40"/>
      <c r="R5" s="40"/>
      <c r="S5" s="50"/>
      <c r="T5" s="39"/>
      <c r="U5" s="50"/>
      <c r="V5" s="50"/>
      <c r="W5" s="50"/>
      <c r="X5" s="50"/>
      <c r="Y5" s="50"/>
      <c r="Z5" s="50"/>
      <c r="AA5" s="50"/>
      <c r="AB5" s="50"/>
      <c r="AF5" s="49"/>
      <c r="AJ5" s="44"/>
      <c r="AK5" s="45"/>
      <c r="BM5" s="46"/>
      <c r="BN5" s="47"/>
      <c r="BO5" s="46"/>
    </row>
    <row r="7" spans="1:67" ht="15.75" customHeight="1">
      <c r="A7" s="69" t="s">
        <v>185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</row>
    <row r="8" spans="1:67" ht="33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</row>
    <row r="9" spans="1:67" ht="36.75" customHeight="1">
      <c r="A9" s="70" t="s">
        <v>196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2"/>
    </row>
    <row r="10" spans="1:67" s="8" customFormat="1" ht="39.75" customHeight="1">
      <c r="A10" s="73" t="s">
        <v>0</v>
      </c>
      <c r="B10" s="78" t="s">
        <v>279</v>
      </c>
      <c r="C10" s="85"/>
      <c r="D10" s="85"/>
      <c r="E10" s="85" t="s">
        <v>84</v>
      </c>
      <c r="F10" s="85"/>
      <c r="G10" s="85"/>
      <c r="H10" s="66" t="s">
        <v>87</v>
      </c>
      <c r="I10" s="66" t="s">
        <v>175</v>
      </c>
      <c r="J10" s="66" t="s">
        <v>190</v>
      </c>
      <c r="K10" s="66"/>
      <c r="L10" s="66"/>
      <c r="M10" s="66"/>
      <c r="N10" s="66"/>
      <c r="O10" s="75" t="s">
        <v>186</v>
      </c>
      <c r="P10" s="89" t="s">
        <v>188</v>
      </c>
      <c r="Q10" s="66" t="s">
        <v>177</v>
      </c>
      <c r="R10" s="75" t="s">
        <v>195</v>
      </c>
      <c r="S10" s="66" t="s">
        <v>184</v>
      </c>
      <c r="T10" s="75" t="s">
        <v>176</v>
      </c>
      <c r="U10" s="66" t="s">
        <v>191</v>
      </c>
      <c r="V10" s="66" t="s">
        <v>178</v>
      </c>
      <c r="W10" s="66" t="s">
        <v>189</v>
      </c>
    </row>
    <row r="11" spans="1:67" s="8" customFormat="1" ht="16.5" customHeight="1">
      <c r="A11" s="74"/>
      <c r="B11" s="79"/>
      <c r="C11" s="66" t="s">
        <v>173</v>
      </c>
      <c r="D11" s="66" t="s">
        <v>90</v>
      </c>
      <c r="E11" s="66" t="s">
        <v>5</v>
      </c>
      <c r="F11" s="66" t="s">
        <v>174</v>
      </c>
      <c r="G11" s="85" t="s">
        <v>6</v>
      </c>
      <c r="H11" s="66"/>
      <c r="I11" s="66"/>
      <c r="J11" s="67" t="s">
        <v>1</v>
      </c>
      <c r="K11" s="67"/>
      <c r="L11" s="67" t="s">
        <v>2</v>
      </c>
      <c r="M11" s="67"/>
      <c r="N11" s="68" t="s">
        <v>187</v>
      </c>
      <c r="O11" s="76"/>
      <c r="P11" s="90"/>
      <c r="Q11" s="66"/>
      <c r="R11" s="76"/>
      <c r="S11" s="66"/>
      <c r="T11" s="76"/>
      <c r="U11" s="66"/>
      <c r="V11" s="66"/>
      <c r="W11" s="66"/>
    </row>
    <row r="12" spans="1:67" s="8" customFormat="1" ht="36" customHeight="1">
      <c r="A12" s="74"/>
      <c r="B12" s="80"/>
      <c r="C12" s="66"/>
      <c r="D12" s="66"/>
      <c r="E12" s="66"/>
      <c r="F12" s="66"/>
      <c r="G12" s="85"/>
      <c r="H12" s="66"/>
      <c r="I12" s="66"/>
      <c r="J12" s="7" t="s">
        <v>4</v>
      </c>
      <c r="K12" s="7" t="s">
        <v>3</v>
      </c>
      <c r="L12" s="7" t="s">
        <v>4</v>
      </c>
      <c r="M12" s="7" t="s">
        <v>3</v>
      </c>
      <c r="N12" s="68"/>
      <c r="O12" s="77"/>
      <c r="P12" s="91"/>
      <c r="Q12" s="66"/>
      <c r="R12" s="77"/>
      <c r="S12" s="66"/>
      <c r="T12" s="77"/>
      <c r="U12" s="66"/>
      <c r="V12" s="66"/>
      <c r="W12" s="66"/>
    </row>
    <row r="13" spans="1:67" s="14" customFormat="1" ht="12.75" customHeight="1">
      <c r="A13" s="12">
        <v>1</v>
      </c>
      <c r="B13" s="12">
        <v>2</v>
      </c>
      <c r="C13" s="13">
        <v>3</v>
      </c>
      <c r="D13" s="12">
        <v>4</v>
      </c>
      <c r="E13" s="12">
        <v>5</v>
      </c>
      <c r="F13" s="13">
        <v>6</v>
      </c>
      <c r="G13" s="12">
        <v>7</v>
      </c>
      <c r="H13" s="12">
        <v>8</v>
      </c>
      <c r="I13" s="13">
        <v>9</v>
      </c>
      <c r="J13" s="12">
        <v>10</v>
      </c>
      <c r="K13" s="12">
        <v>11</v>
      </c>
      <c r="L13" s="13">
        <v>12</v>
      </c>
      <c r="M13" s="12">
        <v>13</v>
      </c>
      <c r="N13" s="12">
        <v>14</v>
      </c>
      <c r="O13" s="13">
        <v>15</v>
      </c>
      <c r="P13" s="12">
        <v>16</v>
      </c>
      <c r="Q13" s="12">
        <v>17</v>
      </c>
      <c r="R13" s="13">
        <v>18</v>
      </c>
      <c r="S13" s="12">
        <v>19</v>
      </c>
      <c r="T13" s="12">
        <v>20</v>
      </c>
      <c r="U13" s="13">
        <v>21</v>
      </c>
      <c r="V13" s="12">
        <v>22</v>
      </c>
      <c r="W13" s="12">
        <v>23</v>
      </c>
    </row>
    <row r="14" spans="1:67" ht="30">
      <c r="A14" s="10">
        <v>1</v>
      </c>
      <c r="B14" s="64" t="s">
        <v>197</v>
      </c>
      <c r="C14" s="1" t="s">
        <v>93</v>
      </c>
      <c r="D14" s="23" t="s">
        <v>171</v>
      </c>
      <c r="E14" s="11" t="s">
        <v>41</v>
      </c>
      <c r="F14" s="11">
        <v>2</v>
      </c>
      <c r="G14" s="12">
        <v>26331</v>
      </c>
      <c r="H14" s="2" t="s">
        <v>85</v>
      </c>
      <c r="I14" s="3">
        <v>11</v>
      </c>
      <c r="J14" s="20">
        <v>4.4000000000000004</v>
      </c>
      <c r="K14" s="20"/>
      <c r="L14" s="20"/>
      <c r="M14" s="20"/>
      <c r="N14" s="20">
        <v>4.4000000000000004</v>
      </c>
      <c r="O14" s="3">
        <v>2</v>
      </c>
      <c r="P14" s="20">
        <f>N14*O14</f>
        <v>8.8000000000000007</v>
      </c>
      <c r="Q14" s="21">
        <v>35.299999999999997</v>
      </c>
      <c r="R14" s="3">
        <f>ROUND(Q14*(24/100),2)</f>
        <v>8.4700000000000006</v>
      </c>
      <c r="S14" s="52">
        <f>Q14+R14</f>
        <v>43.769999999999996</v>
      </c>
      <c r="T14" s="3">
        <v>10</v>
      </c>
      <c r="U14" s="52">
        <f>S14*T14</f>
        <v>437.69999999999993</v>
      </c>
      <c r="V14" s="4" t="s">
        <v>91</v>
      </c>
      <c r="W14" s="52">
        <f>ROUND((Q14*T14)*(1/100),2)</f>
        <v>3.53</v>
      </c>
    </row>
    <row r="15" spans="1:67" ht="30">
      <c r="A15" s="10">
        <v>2</v>
      </c>
      <c r="B15" s="64" t="s">
        <v>198</v>
      </c>
      <c r="C15" s="1" t="s">
        <v>94</v>
      </c>
      <c r="D15" s="23" t="s">
        <v>171</v>
      </c>
      <c r="E15" s="11" t="s">
        <v>42</v>
      </c>
      <c r="F15" s="11">
        <v>26</v>
      </c>
      <c r="G15" s="12">
        <v>26223</v>
      </c>
      <c r="H15" s="2" t="s">
        <v>85</v>
      </c>
      <c r="I15" s="3">
        <v>46</v>
      </c>
      <c r="J15" s="20">
        <v>3.7</v>
      </c>
      <c r="K15" s="20"/>
      <c r="L15" s="20"/>
      <c r="M15" s="20"/>
      <c r="N15" s="20">
        <v>3.7</v>
      </c>
      <c r="O15" s="3">
        <v>2</v>
      </c>
      <c r="P15" s="20">
        <f t="shared" ref="P15:P78" si="0">N15*O15</f>
        <v>7.4</v>
      </c>
      <c r="Q15" s="21">
        <v>50.43</v>
      </c>
      <c r="R15" s="3">
        <f t="shared" ref="R15:R78" si="1">ROUND(Q15*(24/100),2)</f>
        <v>12.1</v>
      </c>
      <c r="S15" s="52">
        <f t="shared" ref="S15:S78" si="2">Q15+R15</f>
        <v>62.53</v>
      </c>
      <c r="T15" s="3">
        <v>10</v>
      </c>
      <c r="U15" s="52">
        <f t="shared" ref="U15:U78" si="3">S15*T15</f>
        <v>625.29999999999995</v>
      </c>
      <c r="V15" s="4" t="s">
        <v>92</v>
      </c>
      <c r="W15" s="52">
        <f t="shared" ref="W15:W78" si="4">ROUND((Q15*T15)*(1/100),2)</f>
        <v>5.04</v>
      </c>
    </row>
    <row r="16" spans="1:67" ht="30">
      <c r="A16" s="10">
        <v>3</v>
      </c>
      <c r="B16" s="64" t="s">
        <v>199</v>
      </c>
      <c r="C16" s="1" t="s">
        <v>95</v>
      </c>
      <c r="D16" s="23" t="s">
        <v>171</v>
      </c>
      <c r="E16" s="62" t="s">
        <v>43</v>
      </c>
      <c r="F16" s="62">
        <v>3</v>
      </c>
      <c r="G16" s="15">
        <v>26225</v>
      </c>
      <c r="H16" s="2" t="s">
        <v>85</v>
      </c>
      <c r="I16" s="18">
        <v>27</v>
      </c>
      <c r="J16" s="20">
        <v>2.5</v>
      </c>
      <c r="K16" s="20"/>
      <c r="L16" s="20"/>
      <c r="M16" s="20"/>
      <c r="N16" s="20">
        <v>2.5</v>
      </c>
      <c r="O16" s="3">
        <v>2</v>
      </c>
      <c r="P16" s="20">
        <f t="shared" si="0"/>
        <v>5</v>
      </c>
      <c r="Q16" s="21">
        <v>50.43</v>
      </c>
      <c r="R16" s="3">
        <f t="shared" si="1"/>
        <v>12.1</v>
      </c>
      <c r="S16" s="52">
        <f t="shared" si="2"/>
        <v>62.53</v>
      </c>
      <c r="T16" s="3">
        <v>10</v>
      </c>
      <c r="U16" s="52">
        <f t="shared" si="3"/>
        <v>625.29999999999995</v>
      </c>
      <c r="V16" s="4" t="s">
        <v>92</v>
      </c>
      <c r="W16" s="52">
        <f t="shared" si="4"/>
        <v>5.04</v>
      </c>
    </row>
    <row r="17" spans="1:23" ht="30">
      <c r="A17" s="22">
        <v>4</v>
      </c>
      <c r="B17" s="64" t="s">
        <v>200</v>
      </c>
      <c r="C17" s="1" t="s">
        <v>96</v>
      </c>
      <c r="D17" s="23" t="s">
        <v>171</v>
      </c>
      <c r="E17" s="62" t="s">
        <v>44</v>
      </c>
      <c r="F17" s="62">
        <v>62</v>
      </c>
      <c r="G17" s="15">
        <v>26225</v>
      </c>
      <c r="H17" s="16" t="s">
        <v>86</v>
      </c>
      <c r="I17" s="18">
        <v>19</v>
      </c>
      <c r="J17" s="20">
        <v>2</v>
      </c>
      <c r="K17" s="20"/>
      <c r="L17" s="20"/>
      <c r="M17" s="20"/>
      <c r="N17" s="20">
        <v>2</v>
      </c>
      <c r="O17" s="3">
        <v>2</v>
      </c>
      <c r="P17" s="20">
        <f t="shared" si="0"/>
        <v>4</v>
      </c>
      <c r="Q17" s="21">
        <v>35.299999999999997</v>
      </c>
      <c r="R17" s="3">
        <f t="shared" si="1"/>
        <v>8.4700000000000006</v>
      </c>
      <c r="S17" s="52">
        <f t="shared" si="2"/>
        <v>43.769999999999996</v>
      </c>
      <c r="T17" s="3">
        <v>10</v>
      </c>
      <c r="U17" s="52">
        <f t="shared" si="3"/>
        <v>437.69999999999993</v>
      </c>
      <c r="V17" s="4" t="s">
        <v>91</v>
      </c>
      <c r="W17" s="52">
        <f t="shared" si="4"/>
        <v>3.53</v>
      </c>
    </row>
    <row r="18" spans="1:23" ht="30">
      <c r="A18" s="22">
        <v>5</v>
      </c>
      <c r="B18" s="64" t="s">
        <v>201</v>
      </c>
      <c r="C18" s="1" t="s">
        <v>97</v>
      </c>
      <c r="D18" s="23" t="s">
        <v>171</v>
      </c>
      <c r="E18" s="62" t="s">
        <v>45</v>
      </c>
      <c r="F18" s="62">
        <v>89</v>
      </c>
      <c r="G18" s="15">
        <v>26224</v>
      </c>
      <c r="H18" s="16" t="s">
        <v>86</v>
      </c>
      <c r="I18" s="18">
        <v>25</v>
      </c>
      <c r="J18" s="20">
        <v>2</v>
      </c>
      <c r="K18" s="20"/>
      <c r="L18" s="20"/>
      <c r="M18" s="20"/>
      <c r="N18" s="20">
        <v>2</v>
      </c>
      <c r="O18" s="3">
        <v>2</v>
      </c>
      <c r="P18" s="20">
        <f t="shared" si="0"/>
        <v>4</v>
      </c>
      <c r="Q18" s="21">
        <v>50.43</v>
      </c>
      <c r="R18" s="3">
        <f t="shared" si="1"/>
        <v>12.1</v>
      </c>
      <c r="S18" s="52">
        <f t="shared" si="2"/>
        <v>62.53</v>
      </c>
      <c r="T18" s="3">
        <v>10</v>
      </c>
      <c r="U18" s="52">
        <f t="shared" si="3"/>
        <v>625.29999999999995</v>
      </c>
      <c r="V18" s="4" t="s">
        <v>92</v>
      </c>
      <c r="W18" s="52">
        <f t="shared" si="4"/>
        <v>5.04</v>
      </c>
    </row>
    <row r="19" spans="1:23" ht="30">
      <c r="A19" s="22">
        <v>6</v>
      </c>
      <c r="B19" s="64" t="s">
        <v>202</v>
      </c>
      <c r="C19" s="1" t="s">
        <v>98</v>
      </c>
      <c r="D19" s="23" t="s">
        <v>171</v>
      </c>
      <c r="E19" s="62" t="s">
        <v>14</v>
      </c>
      <c r="F19" s="62">
        <v>57</v>
      </c>
      <c r="G19" s="15">
        <v>26222</v>
      </c>
      <c r="H19" s="16" t="s">
        <v>85</v>
      </c>
      <c r="I19" s="18">
        <v>41</v>
      </c>
      <c r="J19" s="20">
        <v>2.5</v>
      </c>
      <c r="K19" s="20"/>
      <c r="L19" s="20"/>
      <c r="M19" s="20"/>
      <c r="N19" s="20">
        <v>2.5</v>
      </c>
      <c r="O19" s="3">
        <v>2</v>
      </c>
      <c r="P19" s="20">
        <f t="shared" si="0"/>
        <v>5</v>
      </c>
      <c r="Q19" s="21">
        <v>50.43</v>
      </c>
      <c r="R19" s="3">
        <f t="shared" si="1"/>
        <v>12.1</v>
      </c>
      <c r="S19" s="52">
        <f t="shared" si="2"/>
        <v>62.53</v>
      </c>
      <c r="T19" s="3">
        <v>10</v>
      </c>
      <c r="U19" s="52">
        <f t="shared" si="3"/>
        <v>625.29999999999995</v>
      </c>
      <c r="V19" s="4" t="s">
        <v>92</v>
      </c>
      <c r="W19" s="52">
        <f t="shared" si="4"/>
        <v>5.04</v>
      </c>
    </row>
    <row r="20" spans="1:23" ht="30">
      <c r="A20" s="22">
        <v>7</v>
      </c>
      <c r="B20" s="64" t="s">
        <v>203</v>
      </c>
      <c r="C20" s="1" t="s">
        <v>99</v>
      </c>
      <c r="D20" s="23" t="s">
        <v>171</v>
      </c>
      <c r="E20" s="62" t="s">
        <v>46</v>
      </c>
      <c r="F20" s="62">
        <v>97</v>
      </c>
      <c r="G20" s="15">
        <v>26225</v>
      </c>
      <c r="H20" s="16" t="s">
        <v>86</v>
      </c>
      <c r="I20" s="18">
        <v>13</v>
      </c>
      <c r="J20" s="20">
        <v>2.5</v>
      </c>
      <c r="K20" s="20"/>
      <c r="L20" s="20"/>
      <c r="M20" s="20"/>
      <c r="N20" s="20">
        <v>2.5</v>
      </c>
      <c r="O20" s="3">
        <v>2</v>
      </c>
      <c r="P20" s="20">
        <f t="shared" si="0"/>
        <v>5</v>
      </c>
      <c r="Q20" s="21">
        <v>35.299999999999997</v>
      </c>
      <c r="R20" s="3">
        <f t="shared" si="1"/>
        <v>8.4700000000000006</v>
      </c>
      <c r="S20" s="52">
        <f t="shared" si="2"/>
        <v>43.769999999999996</v>
      </c>
      <c r="T20" s="3">
        <v>10</v>
      </c>
      <c r="U20" s="52">
        <f t="shared" si="3"/>
        <v>437.69999999999993</v>
      </c>
      <c r="V20" s="4" t="s">
        <v>91</v>
      </c>
      <c r="W20" s="52">
        <f t="shared" si="4"/>
        <v>3.53</v>
      </c>
    </row>
    <row r="21" spans="1:23" ht="30">
      <c r="A21" s="22">
        <v>8</v>
      </c>
      <c r="B21" s="64" t="s">
        <v>204</v>
      </c>
      <c r="C21" s="1" t="s">
        <v>100</v>
      </c>
      <c r="D21" s="23" t="s">
        <v>171</v>
      </c>
      <c r="E21" s="11" t="s">
        <v>47</v>
      </c>
      <c r="F21" s="11">
        <v>186</v>
      </c>
      <c r="G21" s="12">
        <v>26331</v>
      </c>
      <c r="H21" s="2" t="s">
        <v>85</v>
      </c>
      <c r="I21" s="3">
        <v>37</v>
      </c>
      <c r="J21" s="20">
        <v>2.5</v>
      </c>
      <c r="K21" s="20"/>
      <c r="L21" s="20"/>
      <c r="M21" s="20"/>
      <c r="N21" s="20">
        <v>2.5</v>
      </c>
      <c r="O21" s="3">
        <v>2</v>
      </c>
      <c r="P21" s="20">
        <f t="shared" si="0"/>
        <v>5</v>
      </c>
      <c r="Q21" s="21">
        <v>50.43</v>
      </c>
      <c r="R21" s="3">
        <f t="shared" si="1"/>
        <v>12.1</v>
      </c>
      <c r="S21" s="52">
        <f t="shared" si="2"/>
        <v>62.53</v>
      </c>
      <c r="T21" s="3">
        <v>10</v>
      </c>
      <c r="U21" s="52">
        <f t="shared" si="3"/>
        <v>625.29999999999995</v>
      </c>
      <c r="V21" s="4" t="s">
        <v>92</v>
      </c>
      <c r="W21" s="52">
        <f t="shared" si="4"/>
        <v>5.04</v>
      </c>
    </row>
    <row r="22" spans="1:23" ht="30">
      <c r="A22" s="22">
        <v>9</v>
      </c>
      <c r="B22" s="64" t="s">
        <v>205</v>
      </c>
      <c r="C22" s="1" t="s">
        <v>101</v>
      </c>
      <c r="D22" s="23" t="s">
        <v>171</v>
      </c>
      <c r="E22" s="11" t="s">
        <v>47</v>
      </c>
      <c r="F22" s="11">
        <v>184</v>
      </c>
      <c r="G22" s="12">
        <v>26331</v>
      </c>
      <c r="H22" s="2" t="s">
        <v>85</v>
      </c>
      <c r="I22" s="3">
        <v>20</v>
      </c>
      <c r="J22" s="20">
        <v>2.5</v>
      </c>
      <c r="K22" s="20"/>
      <c r="L22" s="20"/>
      <c r="M22" s="20"/>
      <c r="N22" s="20">
        <v>2.5</v>
      </c>
      <c r="O22" s="3">
        <v>2</v>
      </c>
      <c r="P22" s="20">
        <f t="shared" si="0"/>
        <v>5</v>
      </c>
      <c r="Q22" s="21">
        <v>35.299999999999997</v>
      </c>
      <c r="R22" s="3">
        <f t="shared" si="1"/>
        <v>8.4700000000000006</v>
      </c>
      <c r="S22" s="52">
        <f t="shared" si="2"/>
        <v>43.769999999999996</v>
      </c>
      <c r="T22" s="3">
        <v>10</v>
      </c>
      <c r="U22" s="52">
        <f t="shared" si="3"/>
        <v>437.69999999999993</v>
      </c>
      <c r="V22" s="4" t="s">
        <v>91</v>
      </c>
      <c r="W22" s="52">
        <f t="shared" si="4"/>
        <v>3.53</v>
      </c>
    </row>
    <row r="23" spans="1:23" ht="30">
      <c r="A23" s="22">
        <v>10</v>
      </c>
      <c r="B23" s="64" t="s">
        <v>206</v>
      </c>
      <c r="C23" s="1" t="s">
        <v>102</v>
      </c>
      <c r="D23" s="23" t="s">
        <v>171</v>
      </c>
      <c r="E23" s="11" t="s">
        <v>48</v>
      </c>
      <c r="F23" s="11">
        <v>335</v>
      </c>
      <c r="G23" s="12">
        <v>26222</v>
      </c>
      <c r="H23" s="2" t="s">
        <v>85</v>
      </c>
      <c r="I23" s="3">
        <v>23</v>
      </c>
      <c r="J23" s="20">
        <v>1.5</v>
      </c>
      <c r="K23" s="20"/>
      <c r="L23" s="20"/>
      <c r="M23" s="20"/>
      <c r="N23" s="20">
        <v>1.5</v>
      </c>
      <c r="O23" s="3">
        <v>2</v>
      </c>
      <c r="P23" s="20">
        <f t="shared" si="0"/>
        <v>3</v>
      </c>
      <c r="Q23" s="21">
        <v>50.43</v>
      </c>
      <c r="R23" s="3">
        <f t="shared" si="1"/>
        <v>12.1</v>
      </c>
      <c r="S23" s="52">
        <f t="shared" si="2"/>
        <v>62.53</v>
      </c>
      <c r="T23" s="3">
        <v>10</v>
      </c>
      <c r="U23" s="52">
        <f t="shared" si="3"/>
        <v>625.29999999999995</v>
      </c>
      <c r="V23" s="4" t="s">
        <v>92</v>
      </c>
      <c r="W23" s="52">
        <f t="shared" si="4"/>
        <v>5.04</v>
      </c>
    </row>
    <row r="24" spans="1:23" ht="30">
      <c r="A24" s="22">
        <v>11</v>
      </c>
      <c r="B24" s="64" t="s">
        <v>207</v>
      </c>
      <c r="C24" s="1" t="s">
        <v>103</v>
      </c>
      <c r="D24" s="23" t="s">
        <v>171</v>
      </c>
      <c r="E24" s="11" t="s">
        <v>8</v>
      </c>
      <c r="F24" s="11">
        <v>20</v>
      </c>
      <c r="G24" s="12">
        <v>26223</v>
      </c>
      <c r="H24" s="2" t="s">
        <v>86</v>
      </c>
      <c r="I24" s="3">
        <v>23</v>
      </c>
      <c r="J24" s="20">
        <v>2.5</v>
      </c>
      <c r="K24" s="20"/>
      <c r="L24" s="20"/>
      <c r="M24" s="20"/>
      <c r="N24" s="20">
        <v>2.5</v>
      </c>
      <c r="O24" s="3">
        <v>2</v>
      </c>
      <c r="P24" s="20">
        <f t="shared" si="0"/>
        <v>5</v>
      </c>
      <c r="Q24" s="21">
        <v>50.43</v>
      </c>
      <c r="R24" s="3">
        <f t="shared" si="1"/>
        <v>12.1</v>
      </c>
      <c r="S24" s="52">
        <f t="shared" si="2"/>
        <v>62.53</v>
      </c>
      <c r="T24" s="3">
        <v>10</v>
      </c>
      <c r="U24" s="52">
        <f t="shared" si="3"/>
        <v>625.29999999999995</v>
      </c>
      <c r="V24" s="4" t="s">
        <v>92</v>
      </c>
      <c r="W24" s="52">
        <f t="shared" si="4"/>
        <v>5.04</v>
      </c>
    </row>
    <row r="25" spans="1:23" ht="30">
      <c r="A25" s="22">
        <v>12</v>
      </c>
      <c r="B25" s="64" t="s">
        <v>208</v>
      </c>
      <c r="C25" s="1" t="s">
        <v>104</v>
      </c>
      <c r="D25" s="23" t="s">
        <v>171</v>
      </c>
      <c r="E25" s="11" t="s">
        <v>7</v>
      </c>
      <c r="F25" s="11">
        <v>12</v>
      </c>
      <c r="G25" s="12">
        <v>26332</v>
      </c>
      <c r="H25" s="2" t="s">
        <v>86</v>
      </c>
      <c r="I25" s="3">
        <v>14</v>
      </c>
      <c r="J25" s="20">
        <v>4.8</v>
      </c>
      <c r="K25" s="20"/>
      <c r="L25" s="20"/>
      <c r="M25" s="20"/>
      <c r="N25" s="20">
        <v>4.8</v>
      </c>
      <c r="O25" s="3">
        <v>2</v>
      </c>
      <c r="P25" s="20">
        <f t="shared" si="0"/>
        <v>9.6</v>
      </c>
      <c r="Q25" s="21">
        <v>35.299999999999997</v>
      </c>
      <c r="R25" s="3">
        <f t="shared" si="1"/>
        <v>8.4700000000000006</v>
      </c>
      <c r="S25" s="52">
        <f t="shared" si="2"/>
        <v>43.769999999999996</v>
      </c>
      <c r="T25" s="3">
        <v>10</v>
      </c>
      <c r="U25" s="52">
        <f t="shared" si="3"/>
        <v>437.69999999999993</v>
      </c>
      <c r="V25" s="4" t="s">
        <v>91</v>
      </c>
      <c r="W25" s="52">
        <f t="shared" si="4"/>
        <v>3.53</v>
      </c>
    </row>
    <row r="26" spans="1:23" ht="30">
      <c r="A26" s="22">
        <v>13</v>
      </c>
      <c r="B26" s="64" t="s">
        <v>209</v>
      </c>
      <c r="C26" s="1" t="s">
        <v>105</v>
      </c>
      <c r="D26" s="23" t="s">
        <v>171</v>
      </c>
      <c r="E26" s="11" t="s">
        <v>9</v>
      </c>
      <c r="F26" s="11">
        <v>70</v>
      </c>
      <c r="G26" s="12">
        <v>26224</v>
      </c>
      <c r="H26" s="2" t="s">
        <v>85</v>
      </c>
      <c r="I26" s="3">
        <v>16</v>
      </c>
      <c r="J26" s="20">
        <v>2</v>
      </c>
      <c r="K26" s="20"/>
      <c r="L26" s="20"/>
      <c r="M26" s="20"/>
      <c r="N26" s="20">
        <v>2</v>
      </c>
      <c r="O26" s="3">
        <v>2</v>
      </c>
      <c r="P26" s="20">
        <f t="shared" si="0"/>
        <v>4</v>
      </c>
      <c r="Q26" s="21">
        <v>35.299999999999997</v>
      </c>
      <c r="R26" s="3">
        <f t="shared" si="1"/>
        <v>8.4700000000000006</v>
      </c>
      <c r="S26" s="52">
        <f t="shared" si="2"/>
        <v>43.769999999999996</v>
      </c>
      <c r="T26" s="3">
        <v>10</v>
      </c>
      <c r="U26" s="52">
        <f t="shared" si="3"/>
        <v>437.69999999999993</v>
      </c>
      <c r="V26" s="4" t="s">
        <v>91</v>
      </c>
      <c r="W26" s="52">
        <f t="shared" si="4"/>
        <v>3.53</v>
      </c>
    </row>
    <row r="27" spans="1:23" ht="30">
      <c r="A27" s="22">
        <v>14</v>
      </c>
      <c r="B27" s="64" t="s">
        <v>210</v>
      </c>
      <c r="C27" s="1" t="s">
        <v>106</v>
      </c>
      <c r="D27" s="23" t="s">
        <v>171</v>
      </c>
      <c r="E27" s="11" t="s">
        <v>10</v>
      </c>
      <c r="F27" s="11"/>
      <c r="G27" s="12">
        <v>26226</v>
      </c>
      <c r="H27" s="2" t="s">
        <v>85</v>
      </c>
      <c r="I27" s="3">
        <v>20</v>
      </c>
      <c r="J27" s="20">
        <v>1.5</v>
      </c>
      <c r="K27" s="20"/>
      <c r="L27" s="20"/>
      <c r="M27" s="20"/>
      <c r="N27" s="20">
        <v>1.5</v>
      </c>
      <c r="O27" s="3">
        <v>2</v>
      </c>
      <c r="P27" s="20">
        <f t="shared" si="0"/>
        <v>3</v>
      </c>
      <c r="Q27" s="21">
        <v>35.299999999999997</v>
      </c>
      <c r="R27" s="3">
        <f t="shared" si="1"/>
        <v>8.4700000000000006</v>
      </c>
      <c r="S27" s="52">
        <f t="shared" si="2"/>
        <v>43.769999999999996</v>
      </c>
      <c r="T27" s="3">
        <v>10</v>
      </c>
      <c r="U27" s="52">
        <f t="shared" si="3"/>
        <v>437.69999999999993</v>
      </c>
      <c r="V27" s="4" t="s">
        <v>91</v>
      </c>
      <c r="W27" s="52">
        <f t="shared" si="4"/>
        <v>3.53</v>
      </c>
    </row>
    <row r="28" spans="1:23" ht="30">
      <c r="A28" s="22">
        <v>15</v>
      </c>
      <c r="B28" s="64" t="s">
        <v>211</v>
      </c>
      <c r="C28" s="1" t="s">
        <v>107</v>
      </c>
      <c r="D28" s="23" t="s">
        <v>171</v>
      </c>
      <c r="E28" s="11" t="s">
        <v>11</v>
      </c>
      <c r="F28" s="11">
        <v>104</v>
      </c>
      <c r="G28" s="12">
        <v>26442</v>
      </c>
      <c r="H28" s="2" t="s">
        <v>85</v>
      </c>
      <c r="I28" s="3">
        <v>45</v>
      </c>
      <c r="J28" s="20">
        <v>8</v>
      </c>
      <c r="K28" s="20"/>
      <c r="L28" s="20"/>
      <c r="M28" s="20"/>
      <c r="N28" s="20">
        <v>8</v>
      </c>
      <c r="O28" s="3">
        <v>2</v>
      </c>
      <c r="P28" s="20">
        <f t="shared" si="0"/>
        <v>16</v>
      </c>
      <c r="Q28" s="21">
        <v>80.7</v>
      </c>
      <c r="R28" s="3">
        <f t="shared" si="1"/>
        <v>19.37</v>
      </c>
      <c r="S28" s="52">
        <f t="shared" si="2"/>
        <v>100.07000000000001</v>
      </c>
      <c r="T28" s="3">
        <v>10</v>
      </c>
      <c r="U28" s="52">
        <f t="shared" si="3"/>
        <v>1000.7</v>
      </c>
      <c r="V28" s="4" t="s">
        <v>92</v>
      </c>
      <c r="W28" s="52">
        <f t="shared" si="4"/>
        <v>8.07</v>
      </c>
    </row>
    <row r="29" spans="1:23" s="60" customFormat="1" ht="30">
      <c r="A29" s="54">
        <v>16</v>
      </c>
      <c r="B29" s="64" t="s">
        <v>212</v>
      </c>
      <c r="C29" s="5" t="s">
        <v>107</v>
      </c>
      <c r="D29" s="55" t="s">
        <v>171</v>
      </c>
      <c r="E29" s="62" t="s">
        <v>11</v>
      </c>
      <c r="F29" s="62">
        <v>104</v>
      </c>
      <c r="G29" s="15">
        <v>26442</v>
      </c>
      <c r="H29" s="16" t="s">
        <v>85</v>
      </c>
      <c r="I29" s="18">
        <v>16</v>
      </c>
      <c r="J29" s="56">
        <v>8</v>
      </c>
      <c r="K29" s="56"/>
      <c r="L29" s="56"/>
      <c r="M29" s="56"/>
      <c r="N29" s="56">
        <v>8</v>
      </c>
      <c r="O29" s="18">
        <v>2</v>
      </c>
      <c r="P29" s="56">
        <f t="shared" si="0"/>
        <v>16</v>
      </c>
      <c r="Q29" s="57">
        <v>50.03</v>
      </c>
      <c r="R29" s="18">
        <f t="shared" si="1"/>
        <v>12.01</v>
      </c>
      <c r="S29" s="58">
        <f t="shared" si="2"/>
        <v>62.04</v>
      </c>
      <c r="T29" s="18">
        <v>10</v>
      </c>
      <c r="U29" s="52">
        <f t="shared" si="3"/>
        <v>620.4</v>
      </c>
      <c r="V29" s="59" t="s">
        <v>91</v>
      </c>
      <c r="W29" s="52">
        <f t="shared" si="4"/>
        <v>5</v>
      </c>
    </row>
    <row r="30" spans="1:23" ht="30">
      <c r="A30" s="22">
        <v>17</v>
      </c>
      <c r="B30" s="64" t="s">
        <v>213</v>
      </c>
      <c r="C30" s="1" t="s">
        <v>108</v>
      </c>
      <c r="D30" s="23" t="s">
        <v>171</v>
      </c>
      <c r="E30" s="11" t="s">
        <v>12</v>
      </c>
      <c r="F30" s="11"/>
      <c r="G30" s="12">
        <v>26226</v>
      </c>
      <c r="H30" s="2" t="s">
        <v>85</v>
      </c>
      <c r="I30" s="3">
        <v>16</v>
      </c>
      <c r="J30" s="20">
        <v>1.5</v>
      </c>
      <c r="K30" s="20"/>
      <c r="L30" s="20"/>
      <c r="M30" s="20"/>
      <c r="N30" s="20">
        <v>1.5</v>
      </c>
      <c r="O30" s="3">
        <v>2</v>
      </c>
      <c r="P30" s="20">
        <f t="shared" si="0"/>
        <v>3</v>
      </c>
      <c r="Q30" s="21">
        <v>35.299999999999997</v>
      </c>
      <c r="R30" s="3">
        <f t="shared" si="1"/>
        <v>8.4700000000000006</v>
      </c>
      <c r="S30" s="52">
        <f t="shared" si="2"/>
        <v>43.769999999999996</v>
      </c>
      <c r="T30" s="3">
        <v>10</v>
      </c>
      <c r="U30" s="52">
        <f t="shared" si="3"/>
        <v>437.69999999999993</v>
      </c>
      <c r="V30" s="4" t="s">
        <v>91</v>
      </c>
      <c r="W30" s="52">
        <f t="shared" si="4"/>
        <v>3.53</v>
      </c>
    </row>
    <row r="31" spans="1:23" ht="30">
      <c r="A31" s="22">
        <v>18</v>
      </c>
      <c r="B31" s="64" t="s">
        <v>214</v>
      </c>
      <c r="C31" s="1" t="s">
        <v>109</v>
      </c>
      <c r="D31" s="23" t="s">
        <v>171</v>
      </c>
      <c r="E31" s="11" t="s">
        <v>13</v>
      </c>
      <c r="F31" s="11"/>
      <c r="G31" s="12">
        <v>26332</v>
      </c>
      <c r="H31" s="2" t="s">
        <v>85</v>
      </c>
      <c r="I31" s="3">
        <v>22</v>
      </c>
      <c r="J31" s="20">
        <v>3</v>
      </c>
      <c r="K31" s="20"/>
      <c r="L31" s="20"/>
      <c r="M31" s="20"/>
      <c r="N31" s="20">
        <v>3</v>
      </c>
      <c r="O31" s="3">
        <v>2</v>
      </c>
      <c r="P31" s="20">
        <f t="shared" si="0"/>
        <v>6</v>
      </c>
      <c r="Q31" s="21">
        <v>50.43</v>
      </c>
      <c r="R31" s="3">
        <f t="shared" si="1"/>
        <v>12.1</v>
      </c>
      <c r="S31" s="52">
        <f t="shared" si="2"/>
        <v>62.53</v>
      </c>
      <c r="T31" s="3">
        <v>10</v>
      </c>
      <c r="U31" s="52">
        <f t="shared" si="3"/>
        <v>625.29999999999995</v>
      </c>
      <c r="V31" s="4" t="s">
        <v>92</v>
      </c>
      <c r="W31" s="52">
        <f t="shared" si="4"/>
        <v>5.04</v>
      </c>
    </row>
    <row r="32" spans="1:23" ht="30">
      <c r="A32" s="22">
        <v>19</v>
      </c>
      <c r="B32" s="64" t="s">
        <v>215</v>
      </c>
      <c r="C32" s="1" t="s">
        <v>110</v>
      </c>
      <c r="D32" s="23" t="s">
        <v>171</v>
      </c>
      <c r="E32" s="11" t="s">
        <v>14</v>
      </c>
      <c r="F32" s="11">
        <v>57</v>
      </c>
      <c r="G32" s="12">
        <v>26222</v>
      </c>
      <c r="H32" s="2" t="s">
        <v>85</v>
      </c>
      <c r="I32" s="3">
        <v>20</v>
      </c>
      <c r="J32" s="20">
        <v>2.8</v>
      </c>
      <c r="K32" s="20"/>
      <c r="L32" s="20"/>
      <c r="M32" s="20"/>
      <c r="N32" s="20">
        <v>2.8</v>
      </c>
      <c r="O32" s="3">
        <v>2</v>
      </c>
      <c r="P32" s="20">
        <f t="shared" si="0"/>
        <v>5.6</v>
      </c>
      <c r="Q32" s="21">
        <v>35.299999999999997</v>
      </c>
      <c r="R32" s="3">
        <f t="shared" si="1"/>
        <v>8.4700000000000006</v>
      </c>
      <c r="S32" s="52">
        <f t="shared" si="2"/>
        <v>43.769999999999996</v>
      </c>
      <c r="T32" s="3">
        <v>10</v>
      </c>
      <c r="U32" s="52">
        <f t="shared" si="3"/>
        <v>437.69999999999993</v>
      </c>
      <c r="V32" s="4" t="s">
        <v>91</v>
      </c>
      <c r="W32" s="52">
        <f t="shared" si="4"/>
        <v>3.53</v>
      </c>
    </row>
    <row r="33" spans="1:23" ht="30">
      <c r="A33" s="22">
        <v>20</v>
      </c>
      <c r="B33" s="64" t="s">
        <v>216</v>
      </c>
      <c r="C33" s="1" t="s">
        <v>111</v>
      </c>
      <c r="D33" s="23" t="s">
        <v>171</v>
      </c>
      <c r="E33" s="11" t="s">
        <v>15</v>
      </c>
      <c r="F33" s="11">
        <v>29</v>
      </c>
      <c r="G33" s="12">
        <v>26331</v>
      </c>
      <c r="H33" s="2" t="s">
        <v>85</v>
      </c>
      <c r="I33" s="3">
        <v>50</v>
      </c>
      <c r="J33" s="20">
        <v>3</v>
      </c>
      <c r="K33" s="20"/>
      <c r="L33" s="20"/>
      <c r="M33" s="20"/>
      <c r="N33" s="20">
        <v>3</v>
      </c>
      <c r="O33" s="3">
        <v>2</v>
      </c>
      <c r="P33" s="20">
        <f t="shared" si="0"/>
        <v>6</v>
      </c>
      <c r="Q33" s="21">
        <v>50.43</v>
      </c>
      <c r="R33" s="3">
        <f t="shared" si="1"/>
        <v>12.1</v>
      </c>
      <c r="S33" s="52">
        <f t="shared" si="2"/>
        <v>62.53</v>
      </c>
      <c r="T33" s="3">
        <v>10</v>
      </c>
      <c r="U33" s="52">
        <f t="shared" si="3"/>
        <v>625.29999999999995</v>
      </c>
      <c r="V33" s="4" t="s">
        <v>92</v>
      </c>
      <c r="W33" s="52">
        <f t="shared" si="4"/>
        <v>5.04</v>
      </c>
    </row>
    <row r="34" spans="1:23" ht="30">
      <c r="A34" s="22">
        <v>21</v>
      </c>
      <c r="B34" s="64" t="s">
        <v>217</v>
      </c>
      <c r="C34" s="1" t="s">
        <v>112</v>
      </c>
      <c r="D34" s="23" t="s">
        <v>171</v>
      </c>
      <c r="E34" s="11" t="s">
        <v>68</v>
      </c>
      <c r="F34" s="11"/>
      <c r="G34" s="12">
        <v>26334</v>
      </c>
      <c r="H34" s="2" t="s">
        <v>85</v>
      </c>
      <c r="I34" s="3">
        <v>38</v>
      </c>
      <c r="J34" s="20">
        <v>1.3</v>
      </c>
      <c r="K34" s="20"/>
      <c r="L34" s="20"/>
      <c r="M34" s="20"/>
      <c r="N34" s="20">
        <v>1.3</v>
      </c>
      <c r="O34" s="3">
        <v>2</v>
      </c>
      <c r="P34" s="20">
        <f t="shared" si="0"/>
        <v>2.6</v>
      </c>
      <c r="Q34" s="21">
        <v>50.43</v>
      </c>
      <c r="R34" s="3">
        <f t="shared" si="1"/>
        <v>12.1</v>
      </c>
      <c r="S34" s="52">
        <f t="shared" si="2"/>
        <v>62.53</v>
      </c>
      <c r="T34" s="3">
        <v>10</v>
      </c>
      <c r="U34" s="52">
        <f t="shared" si="3"/>
        <v>625.29999999999995</v>
      </c>
      <c r="V34" s="4" t="s">
        <v>92</v>
      </c>
      <c r="W34" s="52">
        <f t="shared" si="4"/>
        <v>5.04</v>
      </c>
    </row>
    <row r="35" spans="1:23" ht="30">
      <c r="A35" s="22">
        <v>22</v>
      </c>
      <c r="B35" s="64" t="s">
        <v>218</v>
      </c>
      <c r="C35" s="1" t="s">
        <v>113</v>
      </c>
      <c r="D35" s="23" t="s">
        <v>171</v>
      </c>
      <c r="E35" s="11" t="s">
        <v>69</v>
      </c>
      <c r="F35" s="11">
        <v>149</v>
      </c>
      <c r="G35" s="12">
        <v>26333</v>
      </c>
      <c r="H35" s="2" t="s">
        <v>86</v>
      </c>
      <c r="I35" s="3">
        <v>13</v>
      </c>
      <c r="J35" s="20">
        <v>4.4000000000000004</v>
      </c>
      <c r="K35" s="20"/>
      <c r="L35" s="20"/>
      <c r="M35" s="20"/>
      <c r="N35" s="20">
        <v>4.4000000000000004</v>
      </c>
      <c r="O35" s="3">
        <v>2</v>
      </c>
      <c r="P35" s="20">
        <f t="shared" si="0"/>
        <v>8.8000000000000007</v>
      </c>
      <c r="Q35" s="21">
        <v>35.299999999999997</v>
      </c>
      <c r="R35" s="3">
        <f t="shared" si="1"/>
        <v>8.4700000000000006</v>
      </c>
      <c r="S35" s="52">
        <f t="shared" si="2"/>
        <v>43.769999999999996</v>
      </c>
      <c r="T35" s="3">
        <v>10</v>
      </c>
      <c r="U35" s="52">
        <f t="shared" si="3"/>
        <v>437.69999999999993</v>
      </c>
      <c r="V35" s="4" t="s">
        <v>91</v>
      </c>
      <c r="W35" s="52">
        <f t="shared" si="4"/>
        <v>3.53</v>
      </c>
    </row>
    <row r="36" spans="1:23" ht="30">
      <c r="A36" s="22">
        <v>23</v>
      </c>
      <c r="B36" s="64" t="s">
        <v>219</v>
      </c>
      <c r="C36" s="1" t="s">
        <v>114</v>
      </c>
      <c r="D36" s="23" t="s">
        <v>171</v>
      </c>
      <c r="E36" s="11" t="s">
        <v>70</v>
      </c>
      <c r="F36" s="11">
        <v>67</v>
      </c>
      <c r="G36" s="12">
        <v>26441</v>
      </c>
      <c r="H36" s="2" t="s">
        <v>85</v>
      </c>
      <c r="I36" s="3">
        <v>21</v>
      </c>
      <c r="J36" s="20">
        <v>5.0999999999999996</v>
      </c>
      <c r="K36" s="20"/>
      <c r="L36" s="20"/>
      <c r="M36" s="20"/>
      <c r="N36" s="20">
        <v>5.0999999999999996</v>
      </c>
      <c r="O36" s="3">
        <v>2</v>
      </c>
      <c r="P36" s="20">
        <f t="shared" si="0"/>
        <v>10.199999999999999</v>
      </c>
      <c r="Q36" s="21">
        <v>51.44</v>
      </c>
      <c r="R36" s="3">
        <f t="shared" si="1"/>
        <v>12.35</v>
      </c>
      <c r="S36" s="52">
        <f t="shared" si="2"/>
        <v>63.79</v>
      </c>
      <c r="T36" s="3">
        <v>10</v>
      </c>
      <c r="U36" s="52">
        <f t="shared" si="3"/>
        <v>637.9</v>
      </c>
      <c r="V36" s="4" t="s">
        <v>92</v>
      </c>
      <c r="W36" s="52">
        <f t="shared" si="4"/>
        <v>5.14</v>
      </c>
    </row>
    <row r="37" spans="1:23" ht="30">
      <c r="A37" s="22">
        <v>24</v>
      </c>
      <c r="B37" s="64" t="s">
        <v>220</v>
      </c>
      <c r="C37" s="1" t="s">
        <v>115</v>
      </c>
      <c r="D37" s="23" t="s">
        <v>171</v>
      </c>
      <c r="E37" s="11" t="s">
        <v>71</v>
      </c>
      <c r="F37" s="11">
        <v>195</v>
      </c>
      <c r="G37" s="12">
        <v>26332</v>
      </c>
      <c r="H37" s="2" t="s">
        <v>85</v>
      </c>
      <c r="I37" s="3">
        <v>32</v>
      </c>
      <c r="J37" s="20">
        <v>2</v>
      </c>
      <c r="K37" s="20"/>
      <c r="L37" s="20"/>
      <c r="M37" s="20"/>
      <c r="N37" s="20">
        <v>2</v>
      </c>
      <c r="O37" s="3">
        <v>2</v>
      </c>
      <c r="P37" s="20">
        <f t="shared" si="0"/>
        <v>4</v>
      </c>
      <c r="Q37" s="21">
        <v>50.43</v>
      </c>
      <c r="R37" s="3">
        <f t="shared" si="1"/>
        <v>12.1</v>
      </c>
      <c r="S37" s="52">
        <f t="shared" si="2"/>
        <v>62.53</v>
      </c>
      <c r="T37" s="3">
        <v>10</v>
      </c>
      <c r="U37" s="52">
        <f t="shared" si="3"/>
        <v>625.29999999999995</v>
      </c>
      <c r="V37" s="4" t="s">
        <v>92</v>
      </c>
      <c r="W37" s="52">
        <f t="shared" si="4"/>
        <v>5.04</v>
      </c>
    </row>
    <row r="38" spans="1:23" ht="30">
      <c r="A38" s="22">
        <v>25</v>
      </c>
      <c r="B38" s="64" t="s">
        <v>221</v>
      </c>
      <c r="C38" s="1" t="s">
        <v>116</v>
      </c>
      <c r="D38" s="23" t="s">
        <v>171</v>
      </c>
      <c r="E38" s="11" t="s">
        <v>72</v>
      </c>
      <c r="F38" s="11">
        <v>30</v>
      </c>
      <c r="G38" s="12">
        <v>26331</v>
      </c>
      <c r="H38" s="2" t="s">
        <v>85</v>
      </c>
      <c r="I38" s="3">
        <v>35</v>
      </c>
      <c r="J38" s="20">
        <v>2.4</v>
      </c>
      <c r="K38" s="20"/>
      <c r="L38" s="20"/>
      <c r="M38" s="20"/>
      <c r="N38" s="20">
        <v>2.4</v>
      </c>
      <c r="O38" s="3">
        <v>2</v>
      </c>
      <c r="P38" s="20">
        <f t="shared" si="0"/>
        <v>4.8</v>
      </c>
      <c r="Q38" s="21">
        <v>50.43</v>
      </c>
      <c r="R38" s="3">
        <f t="shared" si="1"/>
        <v>12.1</v>
      </c>
      <c r="S38" s="52">
        <f t="shared" si="2"/>
        <v>62.53</v>
      </c>
      <c r="T38" s="3">
        <v>10</v>
      </c>
      <c r="U38" s="52">
        <f t="shared" si="3"/>
        <v>625.29999999999995</v>
      </c>
      <c r="V38" s="4" t="s">
        <v>92</v>
      </c>
      <c r="W38" s="52">
        <f t="shared" si="4"/>
        <v>5.04</v>
      </c>
    </row>
    <row r="39" spans="1:23" ht="30">
      <c r="A39" s="22">
        <v>26</v>
      </c>
      <c r="B39" s="64" t="s">
        <v>222</v>
      </c>
      <c r="C39" s="1" t="s">
        <v>117</v>
      </c>
      <c r="D39" s="23" t="s">
        <v>171</v>
      </c>
      <c r="E39" s="11" t="s">
        <v>73</v>
      </c>
      <c r="F39" s="11">
        <v>37</v>
      </c>
      <c r="G39" s="12">
        <v>26441</v>
      </c>
      <c r="H39" s="2" t="s">
        <v>85</v>
      </c>
      <c r="I39" s="3">
        <v>36</v>
      </c>
      <c r="J39" s="20">
        <v>5.3</v>
      </c>
      <c r="K39" s="20"/>
      <c r="L39" s="20"/>
      <c r="M39" s="20"/>
      <c r="N39" s="20">
        <v>5.3</v>
      </c>
      <c r="O39" s="3">
        <v>2</v>
      </c>
      <c r="P39" s="20">
        <f t="shared" si="0"/>
        <v>10.6</v>
      </c>
      <c r="Q39" s="21">
        <v>53.46</v>
      </c>
      <c r="R39" s="3">
        <f t="shared" si="1"/>
        <v>12.83</v>
      </c>
      <c r="S39" s="52">
        <f t="shared" si="2"/>
        <v>66.290000000000006</v>
      </c>
      <c r="T39" s="3">
        <v>10</v>
      </c>
      <c r="U39" s="52">
        <f t="shared" si="3"/>
        <v>662.90000000000009</v>
      </c>
      <c r="V39" s="4" t="s">
        <v>92</v>
      </c>
      <c r="W39" s="52">
        <f t="shared" si="4"/>
        <v>5.35</v>
      </c>
    </row>
    <row r="40" spans="1:23" ht="30">
      <c r="A40" s="22">
        <v>27</v>
      </c>
      <c r="B40" s="64" t="s">
        <v>223</v>
      </c>
      <c r="C40" s="1" t="s">
        <v>118</v>
      </c>
      <c r="D40" s="23" t="s">
        <v>171</v>
      </c>
      <c r="E40" s="11" t="s">
        <v>74</v>
      </c>
      <c r="F40" s="11">
        <v>32</v>
      </c>
      <c r="G40" s="12">
        <v>26333</v>
      </c>
      <c r="H40" s="2" t="s">
        <v>85</v>
      </c>
      <c r="I40" s="3">
        <v>28</v>
      </c>
      <c r="J40" s="20">
        <v>2.2000000000000002</v>
      </c>
      <c r="K40" s="20"/>
      <c r="L40" s="20"/>
      <c r="M40" s="20"/>
      <c r="N40" s="20">
        <v>2.2000000000000002</v>
      </c>
      <c r="O40" s="3">
        <v>2</v>
      </c>
      <c r="P40" s="20">
        <f t="shared" si="0"/>
        <v>4.4000000000000004</v>
      </c>
      <c r="Q40" s="21">
        <v>50.43</v>
      </c>
      <c r="R40" s="3">
        <f t="shared" si="1"/>
        <v>12.1</v>
      </c>
      <c r="S40" s="52">
        <f t="shared" si="2"/>
        <v>62.53</v>
      </c>
      <c r="T40" s="3">
        <v>10</v>
      </c>
      <c r="U40" s="52">
        <f t="shared" si="3"/>
        <v>625.29999999999995</v>
      </c>
      <c r="V40" s="4" t="s">
        <v>92</v>
      </c>
      <c r="W40" s="52">
        <f t="shared" si="4"/>
        <v>5.04</v>
      </c>
    </row>
    <row r="41" spans="1:23" ht="30">
      <c r="A41" s="22">
        <v>28</v>
      </c>
      <c r="B41" s="64" t="s">
        <v>224</v>
      </c>
      <c r="C41" s="1" t="s">
        <v>119</v>
      </c>
      <c r="D41" s="23" t="s">
        <v>171</v>
      </c>
      <c r="E41" s="11" t="s">
        <v>49</v>
      </c>
      <c r="F41" s="11"/>
      <c r="G41" s="12">
        <v>26334</v>
      </c>
      <c r="H41" s="2" t="s">
        <v>85</v>
      </c>
      <c r="I41" s="3">
        <v>40</v>
      </c>
      <c r="J41" s="20">
        <v>1.5</v>
      </c>
      <c r="K41" s="20"/>
      <c r="L41" s="20"/>
      <c r="M41" s="20"/>
      <c r="N41" s="20">
        <v>1.5</v>
      </c>
      <c r="O41" s="3">
        <v>2</v>
      </c>
      <c r="P41" s="20">
        <f t="shared" si="0"/>
        <v>3</v>
      </c>
      <c r="Q41" s="21">
        <v>50.43</v>
      </c>
      <c r="R41" s="3">
        <f t="shared" si="1"/>
        <v>12.1</v>
      </c>
      <c r="S41" s="52">
        <f t="shared" si="2"/>
        <v>62.53</v>
      </c>
      <c r="T41" s="3">
        <v>10</v>
      </c>
      <c r="U41" s="52">
        <f t="shared" si="3"/>
        <v>625.29999999999995</v>
      </c>
      <c r="V41" s="4" t="s">
        <v>92</v>
      </c>
      <c r="W41" s="52">
        <f t="shared" si="4"/>
        <v>5.04</v>
      </c>
    </row>
    <row r="42" spans="1:23" ht="30">
      <c r="A42" s="22">
        <v>29</v>
      </c>
      <c r="B42" s="64" t="s">
        <v>225</v>
      </c>
      <c r="C42" s="1" t="s">
        <v>120</v>
      </c>
      <c r="D42" s="23" t="s">
        <v>171</v>
      </c>
      <c r="E42" s="11" t="s">
        <v>50</v>
      </c>
      <c r="F42" s="11">
        <v>83</v>
      </c>
      <c r="G42" s="12">
        <v>26334</v>
      </c>
      <c r="H42" s="2" t="s">
        <v>85</v>
      </c>
      <c r="I42" s="3">
        <v>41</v>
      </c>
      <c r="J42" s="20">
        <v>2</v>
      </c>
      <c r="K42" s="20"/>
      <c r="L42" s="20"/>
      <c r="M42" s="20"/>
      <c r="N42" s="20">
        <v>2</v>
      </c>
      <c r="O42" s="3">
        <v>2</v>
      </c>
      <c r="P42" s="20">
        <f t="shared" si="0"/>
        <v>4</v>
      </c>
      <c r="Q42" s="21">
        <v>50.43</v>
      </c>
      <c r="R42" s="3">
        <f t="shared" si="1"/>
        <v>12.1</v>
      </c>
      <c r="S42" s="52">
        <f t="shared" si="2"/>
        <v>62.53</v>
      </c>
      <c r="T42" s="3">
        <v>10</v>
      </c>
      <c r="U42" s="52">
        <f t="shared" si="3"/>
        <v>625.29999999999995</v>
      </c>
      <c r="V42" s="4" t="s">
        <v>92</v>
      </c>
      <c r="W42" s="52">
        <f t="shared" si="4"/>
        <v>5.04</v>
      </c>
    </row>
    <row r="43" spans="1:23" ht="30">
      <c r="A43" s="22">
        <v>30</v>
      </c>
      <c r="B43" s="64" t="s">
        <v>226</v>
      </c>
      <c r="C43" s="1" t="s">
        <v>121</v>
      </c>
      <c r="D43" s="23" t="s">
        <v>171</v>
      </c>
      <c r="E43" s="11" t="s">
        <v>51</v>
      </c>
      <c r="F43" s="11"/>
      <c r="G43" s="12">
        <v>26443</v>
      </c>
      <c r="H43" s="2" t="s">
        <v>85</v>
      </c>
      <c r="I43" s="3">
        <v>44</v>
      </c>
      <c r="J43" s="20">
        <v>6</v>
      </c>
      <c r="K43" s="20"/>
      <c r="L43" s="20"/>
      <c r="M43" s="20"/>
      <c r="N43" s="20">
        <v>6</v>
      </c>
      <c r="O43" s="3">
        <v>2</v>
      </c>
      <c r="P43" s="20">
        <f t="shared" si="0"/>
        <v>12</v>
      </c>
      <c r="Q43" s="21">
        <v>60.52</v>
      </c>
      <c r="R43" s="3">
        <f t="shared" si="1"/>
        <v>14.52</v>
      </c>
      <c r="S43" s="52">
        <f t="shared" si="2"/>
        <v>75.040000000000006</v>
      </c>
      <c r="T43" s="3">
        <v>10</v>
      </c>
      <c r="U43" s="52">
        <f t="shared" si="3"/>
        <v>750.40000000000009</v>
      </c>
      <c r="V43" s="4" t="s">
        <v>92</v>
      </c>
      <c r="W43" s="52">
        <f t="shared" si="4"/>
        <v>6.05</v>
      </c>
    </row>
    <row r="44" spans="1:23" ht="30">
      <c r="A44" s="22">
        <v>31</v>
      </c>
      <c r="B44" s="64" t="s">
        <v>227</v>
      </c>
      <c r="C44" s="1" t="s">
        <v>122</v>
      </c>
      <c r="D44" s="23" t="s">
        <v>171</v>
      </c>
      <c r="E44" s="11" t="s">
        <v>52</v>
      </c>
      <c r="F44" s="11">
        <v>2</v>
      </c>
      <c r="G44" s="12">
        <v>26442</v>
      </c>
      <c r="H44" s="2" t="s">
        <v>85</v>
      </c>
      <c r="I44" s="3">
        <v>42</v>
      </c>
      <c r="J44" s="20">
        <v>6.1</v>
      </c>
      <c r="K44" s="20"/>
      <c r="L44" s="20"/>
      <c r="M44" s="20"/>
      <c r="N44" s="20">
        <v>6.1</v>
      </c>
      <c r="O44" s="3">
        <v>2</v>
      </c>
      <c r="P44" s="20">
        <f t="shared" si="0"/>
        <v>12.2</v>
      </c>
      <c r="Q44" s="21">
        <v>61.53</v>
      </c>
      <c r="R44" s="3">
        <f t="shared" si="1"/>
        <v>14.77</v>
      </c>
      <c r="S44" s="52">
        <f t="shared" si="2"/>
        <v>76.3</v>
      </c>
      <c r="T44" s="3">
        <v>10</v>
      </c>
      <c r="U44" s="52">
        <f t="shared" si="3"/>
        <v>763</v>
      </c>
      <c r="V44" s="4" t="s">
        <v>92</v>
      </c>
      <c r="W44" s="52">
        <f t="shared" si="4"/>
        <v>6.15</v>
      </c>
    </row>
    <row r="45" spans="1:23" ht="30">
      <c r="A45" s="22">
        <v>32</v>
      </c>
      <c r="B45" s="64" t="s">
        <v>228</v>
      </c>
      <c r="C45" s="1" t="s">
        <v>123</v>
      </c>
      <c r="D45" s="23" t="s">
        <v>171</v>
      </c>
      <c r="E45" s="11" t="s">
        <v>53</v>
      </c>
      <c r="F45" s="11"/>
      <c r="G45" s="12">
        <v>26333</v>
      </c>
      <c r="H45" s="2" t="s">
        <v>86</v>
      </c>
      <c r="I45" s="3">
        <v>16</v>
      </c>
      <c r="J45" s="20">
        <v>3.9</v>
      </c>
      <c r="K45" s="20"/>
      <c r="L45" s="20"/>
      <c r="M45" s="20"/>
      <c r="N45" s="20">
        <v>3.9</v>
      </c>
      <c r="O45" s="3">
        <v>2</v>
      </c>
      <c r="P45" s="20">
        <f t="shared" si="0"/>
        <v>7.8</v>
      </c>
      <c r="Q45" s="21">
        <v>35.299999999999997</v>
      </c>
      <c r="R45" s="3">
        <f t="shared" si="1"/>
        <v>8.4700000000000006</v>
      </c>
      <c r="S45" s="52">
        <f t="shared" si="2"/>
        <v>43.769999999999996</v>
      </c>
      <c r="T45" s="3">
        <v>10</v>
      </c>
      <c r="U45" s="52">
        <f t="shared" si="3"/>
        <v>437.69999999999993</v>
      </c>
      <c r="V45" s="4" t="s">
        <v>91</v>
      </c>
      <c r="W45" s="52">
        <f t="shared" si="4"/>
        <v>3.53</v>
      </c>
    </row>
    <row r="46" spans="1:23" ht="30">
      <c r="A46" s="22">
        <v>33</v>
      </c>
      <c r="B46" s="64" t="s">
        <v>229</v>
      </c>
      <c r="C46" s="1" t="s">
        <v>124</v>
      </c>
      <c r="D46" s="23" t="s">
        <v>171</v>
      </c>
      <c r="E46" s="11" t="s">
        <v>54</v>
      </c>
      <c r="F46" s="11"/>
      <c r="G46" s="12">
        <v>26500</v>
      </c>
      <c r="H46" s="2" t="s">
        <v>85</v>
      </c>
      <c r="I46" s="3">
        <v>40</v>
      </c>
      <c r="J46" s="20">
        <v>15.3</v>
      </c>
      <c r="K46" s="20"/>
      <c r="L46" s="20"/>
      <c r="M46" s="20"/>
      <c r="N46" s="20">
        <v>15.3</v>
      </c>
      <c r="O46" s="3">
        <v>2</v>
      </c>
      <c r="P46" s="20">
        <f t="shared" si="0"/>
        <v>30.6</v>
      </c>
      <c r="Q46" s="21">
        <v>142.62</v>
      </c>
      <c r="R46" s="3">
        <f t="shared" si="1"/>
        <v>34.229999999999997</v>
      </c>
      <c r="S46" s="52">
        <f t="shared" si="2"/>
        <v>176.85</v>
      </c>
      <c r="T46" s="3">
        <v>10</v>
      </c>
      <c r="U46" s="52">
        <f t="shared" si="3"/>
        <v>1768.5</v>
      </c>
      <c r="V46" s="4" t="s">
        <v>92</v>
      </c>
      <c r="W46" s="52">
        <f t="shared" si="4"/>
        <v>14.26</v>
      </c>
    </row>
    <row r="47" spans="1:23" ht="30">
      <c r="A47" s="22">
        <v>34</v>
      </c>
      <c r="B47" s="64" t="s">
        <v>230</v>
      </c>
      <c r="C47" s="1" t="s">
        <v>125</v>
      </c>
      <c r="D47" s="23" t="s">
        <v>171</v>
      </c>
      <c r="E47" s="11" t="s">
        <v>55</v>
      </c>
      <c r="F47" s="11">
        <v>49</v>
      </c>
      <c r="G47" s="12">
        <v>26443</v>
      </c>
      <c r="H47" s="2" t="s">
        <v>85</v>
      </c>
      <c r="I47" s="3">
        <v>31</v>
      </c>
      <c r="J47" s="20">
        <v>14.5</v>
      </c>
      <c r="K47" s="20"/>
      <c r="L47" s="20"/>
      <c r="M47" s="20"/>
      <c r="N47" s="20">
        <v>14.5</v>
      </c>
      <c r="O47" s="3">
        <v>2</v>
      </c>
      <c r="P47" s="20">
        <f t="shared" si="0"/>
        <v>29</v>
      </c>
      <c r="Q47" s="21">
        <v>136.86000000000001</v>
      </c>
      <c r="R47" s="3">
        <f t="shared" si="1"/>
        <v>32.85</v>
      </c>
      <c r="S47" s="52">
        <f t="shared" si="2"/>
        <v>169.71</v>
      </c>
      <c r="T47" s="3">
        <v>10</v>
      </c>
      <c r="U47" s="52">
        <f t="shared" si="3"/>
        <v>1697.1000000000001</v>
      </c>
      <c r="V47" s="4" t="s">
        <v>92</v>
      </c>
      <c r="W47" s="52">
        <f t="shared" si="4"/>
        <v>13.69</v>
      </c>
    </row>
    <row r="48" spans="1:23" ht="30">
      <c r="A48" s="22">
        <v>35</v>
      </c>
      <c r="B48" s="64" t="s">
        <v>231</v>
      </c>
      <c r="C48" s="1" t="s">
        <v>126</v>
      </c>
      <c r="D48" s="23" t="s">
        <v>171</v>
      </c>
      <c r="E48" s="11" t="s">
        <v>16</v>
      </c>
      <c r="F48" s="11">
        <v>40</v>
      </c>
      <c r="G48" s="12">
        <v>26335</v>
      </c>
      <c r="H48" s="2" t="s">
        <v>85</v>
      </c>
      <c r="I48" s="3">
        <v>30</v>
      </c>
      <c r="J48" s="20">
        <v>1.8</v>
      </c>
      <c r="K48" s="20"/>
      <c r="L48" s="20"/>
      <c r="M48" s="20"/>
      <c r="N48" s="20">
        <v>1.8</v>
      </c>
      <c r="O48" s="3">
        <v>2</v>
      </c>
      <c r="P48" s="20">
        <f t="shared" si="0"/>
        <v>3.6</v>
      </c>
      <c r="Q48" s="21">
        <v>50.43</v>
      </c>
      <c r="R48" s="3">
        <f t="shared" si="1"/>
        <v>12.1</v>
      </c>
      <c r="S48" s="52">
        <f t="shared" si="2"/>
        <v>62.53</v>
      </c>
      <c r="T48" s="3">
        <v>10</v>
      </c>
      <c r="U48" s="52">
        <f t="shared" si="3"/>
        <v>625.29999999999995</v>
      </c>
      <c r="V48" s="4" t="s">
        <v>92</v>
      </c>
      <c r="W48" s="52">
        <f t="shared" si="4"/>
        <v>5.04</v>
      </c>
    </row>
    <row r="49" spans="1:23" ht="30">
      <c r="A49" s="22">
        <v>36</v>
      </c>
      <c r="B49" s="64" t="s">
        <v>232</v>
      </c>
      <c r="C49" s="1" t="s">
        <v>127</v>
      </c>
      <c r="D49" s="23" t="s">
        <v>171</v>
      </c>
      <c r="E49" s="11" t="s">
        <v>17</v>
      </c>
      <c r="F49" s="11">
        <v>180</v>
      </c>
      <c r="G49" s="12">
        <v>26443</v>
      </c>
      <c r="H49" s="2" t="s">
        <v>86</v>
      </c>
      <c r="I49" s="3">
        <v>18</v>
      </c>
      <c r="J49" s="20">
        <v>6</v>
      </c>
      <c r="K49" s="20"/>
      <c r="L49" s="20"/>
      <c r="M49" s="20"/>
      <c r="N49" s="20">
        <v>6</v>
      </c>
      <c r="O49" s="3">
        <v>2</v>
      </c>
      <c r="P49" s="20">
        <f t="shared" si="0"/>
        <v>12</v>
      </c>
      <c r="Q49" s="21">
        <v>37.520000000000003</v>
      </c>
      <c r="R49" s="3">
        <f t="shared" si="1"/>
        <v>9</v>
      </c>
      <c r="S49" s="52">
        <f t="shared" si="2"/>
        <v>46.52</v>
      </c>
      <c r="T49" s="3">
        <v>10</v>
      </c>
      <c r="U49" s="52">
        <f t="shared" si="3"/>
        <v>465.20000000000005</v>
      </c>
      <c r="V49" s="4" t="s">
        <v>91</v>
      </c>
      <c r="W49" s="52">
        <f t="shared" si="4"/>
        <v>3.75</v>
      </c>
    </row>
    <row r="50" spans="1:23" ht="30">
      <c r="A50" s="22">
        <v>37</v>
      </c>
      <c r="B50" s="64" t="s">
        <v>233</v>
      </c>
      <c r="C50" s="1" t="s">
        <v>128</v>
      </c>
      <c r="D50" s="23" t="s">
        <v>171</v>
      </c>
      <c r="E50" s="11" t="s">
        <v>18</v>
      </c>
      <c r="F50" s="11"/>
      <c r="G50" s="12">
        <v>26335</v>
      </c>
      <c r="H50" s="2" t="s">
        <v>85</v>
      </c>
      <c r="I50" s="3">
        <v>22</v>
      </c>
      <c r="J50" s="20">
        <v>2.8</v>
      </c>
      <c r="K50" s="20"/>
      <c r="L50" s="20"/>
      <c r="M50" s="20"/>
      <c r="N50" s="20">
        <v>2.8</v>
      </c>
      <c r="O50" s="3">
        <v>2</v>
      </c>
      <c r="P50" s="20">
        <f t="shared" si="0"/>
        <v>5.6</v>
      </c>
      <c r="Q50" s="21">
        <v>50.43</v>
      </c>
      <c r="R50" s="3">
        <f t="shared" si="1"/>
        <v>12.1</v>
      </c>
      <c r="S50" s="52">
        <f t="shared" si="2"/>
        <v>62.53</v>
      </c>
      <c r="T50" s="3">
        <v>10</v>
      </c>
      <c r="U50" s="52">
        <f t="shared" si="3"/>
        <v>625.29999999999995</v>
      </c>
      <c r="V50" s="4" t="s">
        <v>92</v>
      </c>
      <c r="W50" s="52">
        <f t="shared" si="4"/>
        <v>5.04</v>
      </c>
    </row>
    <row r="51" spans="1:23" ht="30">
      <c r="A51" s="22">
        <v>38</v>
      </c>
      <c r="B51" s="64" t="s">
        <v>234</v>
      </c>
      <c r="C51" s="1" t="s">
        <v>129</v>
      </c>
      <c r="D51" s="23" t="s">
        <v>171</v>
      </c>
      <c r="E51" s="11" t="s">
        <v>19</v>
      </c>
      <c r="F51" s="11">
        <v>135</v>
      </c>
      <c r="G51" s="12">
        <v>26334</v>
      </c>
      <c r="H51" s="2" t="s">
        <v>85</v>
      </c>
      <c r="I51" s="3">
        <v>35</v>
      </c>
      <c r="J51" s="20">
        <v>1.4</v>
      </c>
      <c r="K51" s="20"/>
      <c r="L51" s="20"/>
      <c r="M51" s="20"/>
      <c r="N51" s="20">
        <v>1.4</v>
      </c>
      <c r="O51" s="3">
        <v>2</v>
      </c>
      <c r="P51" s="20">
        <f t="shared" si="0"/>
        <v>2.8</v>
      </c>
      <c r="Q51" s="21">
        <v>50.43</v>
      </c>
      <c r="R51" s="3">
        <f t="shared" si="1"/>
        <v>12.1</v>
      </c>
      <c r="S51" s="52">
        <f t="shared" si="2"/>
        <v>62.53</v>
      </c>
      <c r="T51" s="3">
        <v>10</v>
      </c>
      <c r="U51" s="52">
        <f t="shared" si="3"/>
        <v>625.29999999999995</v>
      </c>
      <c r="V51" s="4" t="s">
        <v>92</v>
      </c>
      <c r="W51" s="52">
        <f t="shared" si="4"/>
        <v>5.04</v>
      </c>
    </row>
    <row r="52" spans="1:23" ht="30">
      <c r="A52" s="22">
        <v>39</v>
      </c>
      <c r="B52" s="64" t="s">
        <v>235</v>
      </c>
      <c r="C52" s="1" t="s">
        <v>130</v>
      </c>
      <c r="D52" s="23" t="s">
        <v>171</v>
      </c>
      <c r="E52" s="11" t="s">
        <v>20</v>
      </c>
      <c r="F52" s="11">
        <v>24</v>
      </c>
      <c r="G52" s="12">
        <v>26331</v>
      </c>
      <c r="H52" s="2" t="s">
        <v>85</v>
      </c>
      <c r="I52" s="3">
        <v>42</v>
      </c>
      <c r="J52" s="20">
        <v>2.9</v>
      </c>
      <c r="K52" s="20"/>
      <c r="L52" s="20"/>
      <c r="M52" s="20"/>
      <c r="N52" s="20">
        <v>2.9</v>
      </c>
      <c r="O52" s="3">
        <v>2</v>
      </c>
      <c r="P52" s="20">
        <f t="shared" si="0"/>
        <v>5.8</v>
      </c>
      <c r="Q52" s="21">
        <v>50.43</v>
      </c>
      <c r="R52" s="3">
        <f t="shared" si="1"/>
        <v>12.1</v>
      </c>
      <c r="S52" s="52">
        <f t="shared" si="2"/>
        <v>62.53</v>
      </c>
      <c r="T52" s="3">
        <v>10</v>
      </c>
      <c r="U52" s="52">
        <f t="shared" si="3"/>
        <v>625.29999999999995</v>
      </c>
      <c r="V52" s="4" t="s">
        <v>92</v>
      </c>
      <c r="W52" s="52">
        <f t="shared" si="4"/>
        <v>5.04</v>
      </c>
    </row>
    <row r="53" spans="1:23" ht="30">
      <c r="A53" s="22">
        <v>40</v>
      </c>
      <c r="B53" s="64" t="s">
        <v>236</v>
      </c>
      <c r="C53" s="1" t="s">
        <v>131</v>
      </c>
      <c r="D53" s="23" t="s">
        <v>171</v>
      </c>
      <c r="E53" s="11" t="s">
        <v>21</v>
      </c>
      <c r="F53" s="11">
        <v>24</v>
      </c>
      <c r="G53" s="12">
        <v>26332</v>
      </c>
      <c r="H53" s="2" t="s">
        <v>85</v>
      </c>
      <c r="I53" s="3">
        <v>36</v>
      </c>
      <c r="J53" s="20">
        <v>3.5</v>
      </c>
      <c r="K53" s="20"/>
      <c r="L53" s="20"/>
      <c r="M53" s="20"/>
      <c r="N53" s="20">
        <v>3.5</v>
      </c>
      <c r="O53" s="3">
        <v>2</v>
      </c>
      <c r="P53" s="20">
        <f t="shared" si="0"/>
        <v>7</v>
      </c>
      <c r="Q53" s="21">
        <v>50.43</v>
      </c>
      <c r="R53" s="3">
        <f t="shared" si="1"/>
        <v>12.1</v>
      </c>
      <c r="S53" s="52">
        <f t="shared" si="2"/>
        <v>62.53</v>
      </c>
      <c r="T53" s="3">
        <v>10</v>
      </c>
      <c r="U53" s="52">
        <f t="shared" si="3"/>
        <v>625.29999999999995</v>
      </c>
      <c r="V53" s="4" t="s">
        <v>92</v>
      </c>
      <c r="W53" s="52">
        <f t="shared" si="4"/>
        <v>5.04</v>
      </c>
    </row>
    <row r="54" spans="1:23" ht="30">
      <c r="A54" s="22">
        <v>41</v>
      </c>
      <c r="B54" s="64" t="s">
        <v>237</v>
      </c>
      <c r="C54" s="1" t="s">
        <v>132</v>
      </c>
      <c r="D54" s="23" t="s">
        <v>171</v>
      </c>
      <c r="E54" s="11" t="s">
        <v>22</v>
      </c>
      <c r="F54" s="11">
        <v>8</v>
      </c>
      <c r="G54" s="12">
        <v>26442</v>
      </c>
      <c r="H54" s="2" t="s">
        <v>85</v>
      </c>
      <c r="I54" s="3">
        <v>32</v>
      </c>
      <c r="J54" s="20">
        <v>8</v>
      </c>
      <c r="K54" s="20"/>
      <c r="L54" s="20"/>
      <c r="M54" s="20"/>
      <c r="N54" s="20">
        <v>8</v>
      </c>
      <c r="O54" s="3">
        <v>2</v>
      </c>
      <c r="P54" s="20">
        <f t="shared" si="0"/>
        <v>16</v>
      </c>
      <c r="Q54" s="21">
        <v>80.7</v>
      </c>
      <c r="R54" s="3">
        <f t="shared" si="1"/>
        <v>19.37</v>
      </c>
      <c r="S54" s="52">
        <f t="shared" si="2"/>
        <v>100.07000000000001</v>
      </c>
      <c r="T54" s="3">
        <v>10</v>
      </c>
      <c r="U54" s="52">
        <f t="shared" si="3"/>
        <v>1000.7</v>
      </c>
      <c r="V54" s="4" t="s">
        <v>92</v>
      </c>
      <c r="W54" s="52">
        <f t="shared" si="4"/>
        <v>8.07</v>
      </c>
    </row>
    <row r="55" spans="1:23" ht="30">
      <c r="A55" s="22">
        <v>42</v>
      </c>
      <c r="B55" s="64" t="s">
        <v>238</v>
      </c>
      <c r="C55" s="1" t="s">
        <v>133</v>
      </c>
      <c r="D55" s="23" t="s">
        <v>171</v>
      </c>
      <c r="E55" s="11" t="s">
        <v>23</v>
      </c>
      <c r="F55" s="11">
        <v>41</v>
      </c>
      <c r="G55" s="12">
        <v>26442</v>
      </c>
      <c r="H55" s="2" t="s">
        <v>85</v>
      </c>
      <c r="I55" s="3">
        <v>43</v>
      </c>
      <c r="J55" s="20">
        <v>10.199999999999999</v>
      </c>
      <c r="K55" s="20"/>
      <c r="L55" s="20"/>
      <c r="M55" s="20"/>
      <c r="N55" s="20">
        <v>10.199999999999999</v>
      </c>
      <c r="O55" s="3">
        <v>2</v>
      </c>
      <c r="P55" s="20">
        <f t="shared" si="0"/>
        <v>20.399999999999999</v>
      </c>
      <c r="Q55" s="21">
        <v>102.59</v>
      </c>
      <c r="R55" s="3">
        <f t="shared" si="1"/>
        <v>24.62</v>
      </c>
      <c r="S55" s="52">
        <f t="shared" si="2"/>
        <v>127.21000000000001</v>
      </c>
      <c r="T55" s="3">
        <v>10</v>
      </c>
      <c r="U55" s="52">
        <f t="shared" si="3"/>
        <v>1272.1000000000001</v>
      </c>
      <c r="V55" s="4" t="s">
        <v>92</v>
      </c>
      <c r="W55" s="52">
        <f t="shared" si="4"/>
        <v>10.26</v>
      </c>
    </row>
    <row r="56" spans="1:23" ht="30">
      <c r="A56" s="22">
        <v>43</v>
      </c>
      <c r="B56" s="64" t="s">
        <v>239</v>
      </c>
      <c r="C56" s="1" t="s">
        <v>134</v>
      </c>
      <c r="D56" s="23" t="s">
        <v>171</v>
      </c>
      <c r="E56" s="11" t="s">
        <v>24</v>
      </c>
      <c r="F56" s="11">
        <v>18</v>
      </c>
      <c r="G56" s="12">
        <v>26443</v>
      </c>
      <c r="H56" s="2" t="s">
        <v>85</v>
      </c>
      <c r="I56" s="3">
        <v>47</v>
      </c>
      <c r="J56" s="20">
        <v>8.6999999999999993</v>
      </c>
      <c r="K56" s="20"/>
      <c r="L56" s="20"/>
      <c r="M56" s="20"/>
      <c r="N56" s="20">
        <v>8.6999999999999993</v>
      </c>
      <c r="O56" s="3">
        <v>2</v>
      </c>
      <c r="P56" s="20">
        <f t="shared" si="0"/>
        <v>17.399999999999999</v>
      </c>
      <c r="Q56" s="21">
        <v>87.76</v>
      </c>
      <c r="R56" s="3">
        <f t="shared" si="1"/>
        <v>21.06</v>
      </c>
      <c r="S56" s="52">
        <f t="shared" si="2"/>
        <v>108.82000000000001</v>
      </c>
      <c r="T56" s="3">
        <v>10</v>
      </c>
      <c r="U56" s="52">
        <f t="shared" si="3"/>
        <v>1088.2</v>
      </c>
      <c r="V56" s="4" t="s">
        <v>92</v>
      </c>
      <c r="W56" s="52">
        <f t="shared" si="4"/>
        <v>8.7799999999999994</v>
      </c>
    </row>
    <row r="57" spans="1:23" ht="30">
      <c r="A57" s="22">
        <v>44</v>
      </c>
      <c r="B57" s="64" t="s">
        <v>240</v>
      </c>
      <c r="C57" s="1" t="s">
        <v>135</v>
      </c>
      <c r="D57" s="23" t="s">
        <v>171</v>
      </c>
      <c r="E57" s="11" t="s">
        <v>75</v>
      </c>
      <c r="F57" s="11">
        <v>14</v>
      </c>
      <c r="G57" s="12">
        <v>26500</v>
      </c>
      <c r="H57" s="2" t="s">
        <v>85</v>
      </c>
      <c r="I57" s="3">
        <v>32</v>
      </c>
      <c r="J57" s="20">
        <v>3.8</v>
      </c>
      <c r="K57" s="20"/>
      <c r="L57" s="20"/>
      <c r="M57" s="20"/>
      <c r="N57" s="20">
        <v>3.8</v>
      </c>
      <c r="O57" s="3">
        <v>2</v>
      </c>
      <c r="P57" s="20">
        <f t="shared" si="0"/>
        <v>7.6</v>
      </c>
      <c r="Q57" s="21">
        <v>50.43</v>
      </c>
      <c r="R57" s="3">
        <f t="shared" si="1"/>
        <v>12.1</v>
      </c>
      <c r="S57" s="52">
        <f t="shared" si="2"/>
        <v>62.53</v>
      </c>
      <c r="T57" s="3">
        <v>10</v>
      </c>
      <c r="U57" s="52">
        <f t="shared" si="3"/>
        <v>625.29999999999995</v>
      </c>
      <c r="V57" s="4" t="s">
        <v>92</v>
      </c>
      <c r="W57" s="52">
        <f t="shared" si="4"/>
        <v>5.04</v>
      </c>
    </row>
    <row r="58" spans="1:23" ht="30">
      <c r="A58" s="22">
        <v>45</v>
      </c>
      <c r="B58" s="64" t="s">
        <v>241</v>
      </c>
      <c r="C58" s="1" t="s">
        <v>136</v>
      </c>
      <c r="D58" s="23" t="s">
        <v>171</v>
      </c>
      <c r="E58" s="11" t="s">
        <v>76</v>
      </c>
      <c r="F58" s="11">
        <v>22</v>
      </c>
      <c r="G58" s="12">
        <v>26332</v>
      </c>
      <c r="H58" s="2" t="s">
        <v>86</v>
      </c>
      <c r="I58" s="3">
        <v>17</v>
      </c>
      <c r="J58" s="20">
        <v>3.3</v>
      </c>
      <c r="K58" s="20"/>
      <c r="L58" s="20"/>
      <c r="M58" s="20"/>
      <c r="N58" s="20">
        <v>3.3</v>
      </c>
      <c r="O58" s="3">
        <v>2</v>
      </c>
      <c r="P58" s="20">
        <f t="shared" si="0"/>
        <v>6.6</v>
      </c>
      <c r="Q58" s="21">
        <v>35.299999999999997</v>
      </c>
      <c r="R58" s="3">
        <f t="shared" si="1"/>
        <v>8.4700000000000006</v>
      </c>
      <c r="S58" s="52">
        <f t="shared" si="2"/>
        <v>43.769999999999996</v>
      </c>
      <c r="T58" s="3">
        <v>10</v>
      </c>
      <c r="U58" s="52">
        <f t="shared" si="3"/>
        <v>437.69999999999993</v>
      </c>
      <c r="V58" s="4" t="s">
        <v>91</v>
      </c>
      <c r="W58" s="52">
        <f t="shared" si="4"/>
        <v>3.53</v>
      </c>
    </row>
    <row r="59" spans="1:23" ht="30">
      <c r="A59" s="22">
        <v>46</v>
      </c>
      <c r="B59" s="64" t="s">
        <v>242</v>
      </c>
      <c r="C59" s="1" t="s">
        <v>137</v>
      </c>
      <c r="D59" s="23" t="s">
        <v>171</v>
      </c>
      <c r="E59" s="11" t="s">
        <v>77</v>
      </c>
      <c r="F59" s="11">
        <v>30</v>
      </c>
      <c r="G59" s="12">
        <v>26332</v>
      </c>
      <c r="H59" s="2" t="s">
        <v>85</v>
      </c>
      <c r="I59" s="3">
        <v>48</v>
      </c>
      <c r="J59" s="20">
        <v>2</v>
      </c>
      <c r="K59" s="20"/>
      <c r="L59" s="20"/>
      <c r="M59" s="20"/>
      <c r="N59" s="20">
        <v>2</v>
      </c>
      <c r="O59" s="3">
        <v>2</v>
      </c>
      <c r="P59" s="20">
        <f t="shared" si="0"/>
        <v>4</v>
      </c>
      <c r="Q59" s="21">
        <v>50.43</v>
      </c>
      <c r="R59" s="3">
        <f t="shared" si="1"/>
        <v>12.1</v>
      </c>
      <c r="S59" s="52">
        <f t="shared" si="2"/>
        <v>62.53</v>
      </c>
      <c r="T59" s="3">
        <v>10</v>
      </c>
      <c r="U59" s="52">
        <f t="shared" si="3"/>
        <v>625.29999999999995</v>
      </c>
      <c r="V59" s="4" t="s">
        <v>92</v>
      </c>
      <c r="W59" s="52">
        <f t="shared" si="4"/>
        <v>5.04</v>
      </c>
    </row>
    <row r="60" spans="1:23" ht="30">
      <c r="A60" s="22">
        <v>47</v>
      </c>
      <c r="B60" s="64" t="s">
        <v>243</v>
      </c>
      <c r="C60" s="1" t="s">
        <v>138</v>
      </c>
      <c r="D60" s="23" t="s">
        <v>171</v>
      </c>
      <c r="E60" s="11" t="s">
        <v>78</v>
      </c>
      <c r="F60" s="11"/>
      <c r="G60" s="12">
        <v>26333</v>
      </c>
      <c r="H60" s="2" t="s">
        <v>85</v>
      </c>
      <c r="I60" s="3">
        <v>43</v>
      </c>
      <c r="J60" s="20">
        <v>1.8</v>
      </c>
      <c r="K60" s="20"/>
      <c r="L60" s="20"/>
      <c r="M60" s="20"/>
      <c r="N60" s="20">
        <v>1.8</v>
      </c>
      <c r="O60" s="3">
        <v>2</v>
      </c>
      <c r="P60" s="20">
        <f t="shared" si="0"/>
        <v>3.6</v>
      </c>
      <c r="Q60" s="21">
        <v>50.43</v>
      </c>
      <c r="R60" s="3">
        <f t="shared" si="1"/>
        <v>12.1</v>
      </c>
      <c r="S60" s="52">
        <f t="shared" si="2"/>
        <v>62.53</v>
      </c>
      <c r="T60" s="3">
        <v>10</v>
      </c>
      <c r="U60" s="52">
        <f t="shared" si="3"/>
        <v>625.29999999999995</v>
      </c>
      <c r="V60" s="4" t="s">
        <v>92</v>
      </c>
      <c r="W60" s="52">
        <f t="shared" si="4"/>
        <v>5.04</v>
      </c>
    </row>
    <row r="61" spans="1:23" ht="30">
      <c r="A61" s="22">
        <v>48</v>
      </c>
      <c r="B61" s="64" t="s">
        <v>244</v>
      </c>
      <c r="C61" s="1" t="s">
        <v>139</v>
      </c>
      <c r="D61" s="23" t="s">
        <v>171</v>
      </c>
      <c r="E61" s="11" t="s">
        <v>79</v>
      </c>
      <c r="F61" s="11">
        <v>18</v>
      </c>
      <c r="G61" s="12">
        <v>26334</v>
      </c>
      <c r="H61" s="2" t="s">
        <v>85</v>
      </c>
      <c r="I61" s="3">
        <v>38</v>
      </c>
      <c r="J61" s="20">
        <v>1.7</v>
      </c>
      <c r="K61" s="20"/>
      <c r="L61" s="20"/>
      <c r="M61" s="20"/>
      <c r="N61" s="20">
        <v>1.7</v>
      </c>
      <c r="O61" s="3">
        <v>2</v>
      </c>
      <c r="P61" s="20">
        <f t="shared" si="0"/>
        <v>3.4</v>
      </c>
      <c r="Q61" s="21">
        <v>50.43</v>
      </c>
      <c r="R61" s="3">
        <f t="shared" si="1"/>
        <v>12.1</v>
      </c>
      <c r="S61" s="52">
        <f t="shared" si="2"/>
        <v>62.53</v>
      </c>
      <c r="T61" s="3">
        <v>10</v>
      </c>
      <c r="U61" s="52">
        <f t="shared" si="3"/>
        <v>625.29999999999995</v>
      </c>
      <c r="V61" s="4" t="s">
        <v>92</v>
      </c>
      <c r="W61" s="52">
        <f t="shared" si="4"/>
        <v>5.04</v>
      </c>
    </row>
    <row r="62" spans="1:23" ht="30">
      <c r="A62" s="22">
        <v>49</v>
      </c>
      <c r="B62" s="64" t="s">
        <v>245</v>
      </c>
      <c r="C62" s="1" t="s">
        <v>140</v>
      </c>
      <c r="D62" s="23" t="s">
        <v>171</v>
      </c>
      <c r="E62" s="11" t="s">
        <v>80</v>
      </c>
      <c r="F62" s="11">
        <v>36</v>
      </c>
      <c r="G62" s="12">
        <v>26441</v>
      </c>
      <c r="H62" s="2" t="s">
        <v>85</v>
      </c>
      <c r="I62" s="3">
        <v>53</v>
      </c>
      <c r="J62" s="20">
        <v>5.9</v>
      </c>
      <c r="K62" s="20"/>
      <c r="L62" s="20"/>
      <c r="M62" s="20"/>
      <c r="N62" s="20">
        <v>5.9</v>
      </c>
      <c r="O62" s="3">
        <v>2</v>
      </c>
      <c r="P62" s="20">
        <f t="shared" si="0"/>
        <v>11.8</v>
      </c>
      <c r="Q62" s="21">
        <v>59.51</v>
      </c>
      <c r="R62" s="3">
        <f t="shared" si="1"/>
        <v>14.28</v>
      </c>
      <c r="S62" s="52">
        <f t="shared" si="2"/>
        <v>73.789999999999992</v>
      </c>
      <c r="T62" s="3">
        <v>10</v>
      </c>
      <c r="U62" s="52">
        <f t="shared" si="3"/>
        <v>737.89999999999986</v>
      </c>
      <c r="V62" s="4" t="s">
        <v>92</v>
      </c>
      <c r="W62" s="52">
        <f t="shared" si="4"/>
        <v>5.95</v>
      </c>
    </row>
    <row r="63" spans="1:23" ht="30">
      <c r="A63" s="22">
        <v>50</v>
      </c>
      <c r="B63" s="64" t="s">
        <v>246</v>
      </c>
      <c r="C63" s="1" t="s">
        <v>141</v>
      </c>
      <c r="D63" s="23" t="s">
        <v>171</v>
      </c>
      <c r="E63" s="11" t="s">
        <v>81</v>
      </c>
      <c r="F63" s="11"/>
      <c r="G63" s="12">
        <v>26500</v>
      </c>
      <c r="H63" s="2" t="s">
        <v>85</v>
      </c>
      <c r="I63" s="3">
        <v>27</v>
      </c>
      <c r="J63" s="20">
        <v>16</v>
      </c>
      <c r="K63" s="20"/>
      <c r="L63" s="20"/>
      <c r="M63" s="20"/>
      <c r="N63" s="20">
        <v>16</v>
      </c>
      <c r="O63" s="3">
        <v>2</v>
      </c>
      <c r="P63" s="20">
        <f t="shared" si="0"/>
        <v>32</v>
      </c>
      <c r="Q63" s="21">
        <v>147.56</v>
      </c>
      <c r="R63" s="3">
        <f t="shared" si="1"/>
        <v>35.409999999999997</v>
      </c>
      <c r="S63" s="52">
        <f t="shared" si="2"/>
        <v>182.97</v>
      </c>
      <c r="T63" s="3">
        <v>10</v>
      </c>
      <c r="U63" s="52">
        <f t="shared" si="3"/>
        <v>1829.7</v>
      </c>
      <c r="V63" s="4" t="s">
        <v>92</v>
      </c>
      <c r="W63" s="52">
        <f t="shared" si="4"/>
        <v>14.76</v>
      </c>
    </row>
    <row r="64" spans="1:23" ht="30">
      <c r="A64" s="22">
        <v>51</v>
      </c>
      <c r="B64" s="64" t="s">
        <v>247</v>
      </c>
      <c r="C64" s="1" t="s">
        <v>142</v>
      </c>
      <c r="D64" s="23" t="s">
        <v>171</v>
      </c>
      <c r="E64" s="11" t="s">
        <v>82</v>
      </c>
      <c r="F64" s="11" t="s">
        <v>83</v>
      </c>
      <c r="G64" s="12">
        <v>26332</v>
      </c>
      <c r="H64" s="2" t="s">
        <v>85</v>
      </c>
      <c r="I64" s="3">
        <v>45</v>
      </c>
      <c r="J64" s="20">
        <v>1.9</v>
      </c>
      <c r="K64" s="20"/>
      <c r="L64" s="20"/>
      <c r="M64" s="20"/>
      <c r="N64" s="20">
        <v>1.9</v>
      </c>
      <c r="O64" s="3">
        <v>2</v>
      </c>
      <c r="P64" s="20">
        <f t="shared" si="0"/>
        <v>3.8</v>
      </c>
      <c r="Q64" s="21">
        <v>50.43</v>
      </c>
      <c r="R64" s="3">
        <f t="shared" si="1"/>
        <v>12.1</v>
      </c>
      <c r="S64" s="52">
        <f t="shared" si="2"/>
        <v>62.53</v>
      </c>
      <c r="T64" s="3">
        <v>10</v>
      </c>
      <c r="U64" s="52">
        <f t="shared" si="3"/>
        <v>625.29999999999995</v>
      </c>
      <c r="V64" s="4" t="s">
        <v>92</v>
      </c>
      <c r="W64" s="52">
        <f t="shared" si="4"/>
        <v>5.04</v>
      </c>
    </row>
    <row r="65" spans="1:23" ht="30">
      <c r="A65" s="22">
        <v>52</v>
      </c>
      <c r="B65" s="64" t="s">
        <v>248</v>
      </c>
      <c r="C65" s="1" t="s">
        <v>143</v>
      </c>
      <c r="D65" s="23" t="s">
        <v>171</v>
      </c>
      <c r="E65" s="11" t="s">
        <v>56</v>
      </c>
      <c r="F65" s="11">
        <v>2</v>
      </c>
      <c r="G65" s="12">
        <v>26332</v>
      </c>
      <c r="H65" s="2" t="s">
        <v>85</v>
      </c>
      <c r="I65" s="3">
        <v>30</v>
      </c>
      <c r="J65" s="20">
        <v>1.6</v>
      </c>
      <c r="K65" s="20"/>
      <c r="L65" s="20"/>
      <c r="M65" s="20"/>
      <c r="N65" s="20">
        <v>1.6</v>
      </c>
      <c r="O65" s="3">
        <v>2</v>
      </c>
      <c r="P65" s="20">
        <f t="shared" si="0"/>
        <v>3.2</v>
      </c>
      <c r="Q65" s="21">
        <v>50.43</v>
      </c>
      <c r="R65" s="3">
        <f t="shared" si="1"/>
        <v>12.1</v>
      </c>
      <c r="S65" s="52">
        <f t="shared" si="2"/>
        <v>62.53</v>
      </c>
      <c r="T65" s="3">
        <v>10</v>
      </c>
      <c r="U65" s="52">
        <f t="shared" si="3"/>
        <v>625.29999999999995</v>
      </c>
      <c r="V65" s="4" t="s">
        <v>92</v>
      </c>
      <c r="W65" s="52">
        <f t="shared" si="4"/>
        <v>5.04</v>
      </c>
    </row>
    <row r="66" spans="1:23" ht="30">
      <c r="A66" s="22">
        <v>53</v>
      </c>
      <c r="B66" s="64" t="s">
        <v>249</v>
      </c>
      <c r="C66" s="1" t="s">
        <v>144</v>
      </c>
      <c r="D66" s="23" t="s">
        <v>171</v>
      </c>
      <c r="E66" s="11" t="s">
        <v>57</v>
      </c>
      <c r="F66" s="11">
        <v>1</v>
      </c>
      <c r="G66" s="12">
        <v>26442</v>
      </c>
      <c r="H66" s="2" t="s">
        <v>86</v>
      </c>
      <c r="I66" s="3">
        <v>23</v>
      </c>
      <c r="J66" s="20">
        <v>8.1999999999999993</v>
      </c>
      <c r="K66" s="20"/>
      <c r="L66" s="20"/>
      <c r="M66" s="20"/>
      <c r="N66" s="20">
        <v>8.1999999999999993</v>
      </c>
      <c r="O66" s="3">
        <v>2</v>
      </c>
      <c r="P66" s="20">
        <f t="shared" si="0"/>
        <v>16.399999999999999</v>
      </c>
      <c r="Q66" s="21">
        <v>82.71</v>
      </c>
      <c r="R66" s="3">
        <f t="shared" si="1"/>
        <v>19.850000000000001</v>
      </c>
      <c r="S66" s="52">
        <f t="shared" si="2"/>
        <v>102.56</v>
      </c>
      <c r="T66" s="3">
        <v>10</v>
      </c>
      <c r="U66" s="52">
        <f t="shared" si="3"/>
        <v>1025.5999999999999</v>
      </c>
      <c r="V66" s="4" t="s">
        <v>92</v>
      </c>
      <c r="W66" s="52">
        <f t="shared" si="4"/>
        <v>8.27</v>
      </c>
    </row>
    <row r="67" spans="1:23" ht="30">
      <c r="A67" s="22">
        <v>54</v>
      </c>
      <c r="B67" s="64" t="s">
        <v>250</v>
      </c>
      <c r="C67" s="1" t="s">
        <v>145</v>
      </c>
      <c r="D67" s="23" t="s">
        <v>171</v>
      </c>
      <c r="E67" s="11" t="s">
        <v>58</v>
      </c>
      <c r="F67" s="11">
        <v>8</v>
      </c>
      <c r="G67" s="12">
        <v>26441</v>
      </c>
      <c r="H67" s="2" t="s">
        <v>86</v>
      </c>
      <c r="I67" s="3">
        <v>40</v>
      </c>
      <c r="J67" s="20">
        <v>3.7</v>
      </c>
      <c r="K67" s="20"/>
      <c r="L67" s="20"/>
      <c r="M67" s="20"/>
      <c r="N67" s="20">
        <v>3.7</v>
      </c>
      <c r="O67" s="3">
        <v>2</v>
      </c>
      <c r="P67" s="20">
        <f t="shared" si="0"/>
        <v>7.4</v>
      </c>
      <c r="Q67" s="21">
        <v>50.43</v>
      </c>
      <c r="R67" s="3">
        <f t="shared" si="1"/>
        <v>12.1</v>
      </c>
      <c r="S67" s="52">
        <f t="shared" si="2"/>
        <v>62.53</v>
      </c>
      <c r="T67" s="3">
        <v>10</v>
      </c>
      <c r="U67" s="52">
        <f t="shared" si="3"/>
        <v>625.29999999999995</v>
      </c>
      <c r="V67" s="4" t="s">
        <v>92</v>
      </c>
      <c r="W67" s="52">
        <f t="shared" si="4"/>
        <v>5.04</v>
      </c>
    </row>
    <row r="68" spans="1:23" s="60" customFormat="1" ht="30">
      <c r="A68" s="54">
        <v>55</v>
      </c>
      <c r="B68" s="64" t="s">
        <v>251</v>
      </c>
      <c r="C68" s="5" t="s">
        <v>145</v>
      </c>
      <c r="D68" s="55" t="s">
        <v>171</v>
      </c>
      <c r="E68" s="62" t="s">
        <v>58</v>
      </c>
      <c r="F68" s="62">
        <v>8</v>
      </c>
      <c r="G68" s="15">
        <v>26441</v>
      </c>
      <c r="H68" s="16" t="s">
        <v>86</v>
      </c>
      <c r="I68" s="18">
        <v>16</v>
      </c>
      <c r="J68" s="56">
        <v>3.7</v>
      </c>
      <c r="K68" s="56"/>
      <c r="L68" s="56"/>
      <c r="M68" s="56"/>
      <c r="N68" s="56">
        <v>3.7</v>
      </c>
      <c r="O68" s="18">
        <v>2</v>
      </c>
      <c r="P68" s="56">
        <f t="shared" si="0"/>
        <v>7.4</v>
      </c>
      <c r="Q68" s="57">
        <v>35.299999999999997</v>
      </c>
      <c r="R68" s="18">
        <f t="shared" si="1"/>
        <v>8.4700000000000006</v>
      </c>
      <c r="S68" s="58">
        <f t="shared" si="2"/>
        <v>43.769999999999996</v>
      </c>
      <c r="T68" s="18">
        <v>10</v>
      </c>
      <c r="U68" s="52">
        <f t="shared" si="3"/>
        <v>437.69999999999993</v>
      </c>
      <c r="V68" s="59" t="s">
        <v>91</v>
      </c>
      <c r="W68" s="52">
        <f t="shared" si="4"/>
        <v>3.53</v>
      </c>
    </row>
    <row r="69" spans="1:23" ht="30">
      <c r="A69" s="22">
        <v>56</v>
      </c>
      <c r="B69" s="64" t="s">
        <v>252</v>
      </c>
      <c r="C69" s="5" t="s">
        <v>146</v>
      </c>
      <c r="D69" s="23" t="s">
        <v>171</v>
      </c>
      <c r="E69" s="11" t="s">
        <v>59</v>
      </c>
      <c r="F69" s="11">
        <v>6</v>
      </c>
      <c r="G69" s="12">
        <v>26332</v>
      </c>
      <c r="H69" s="2" t="s">
        <v>85</v>
      </c>
      <c r="I69" s="3">
        <v>19</v>
      </c>
      <c r="J69" s="20">
        <v>2.2999999999999998</v>
      </c>
      <c r="K69" s="20"/>
      <c r="L69" s="20"/>
      <c r="M69" s="20"/>
      <c r="N69" s="20">
        <v>2.2999999999999998</v>
      </c>
      <c r="O69" s="3">
        <v>2</v>
      </c>
      <c r="P69" s="20">
        <f t="shared" si="0"/>
        <v>4.5999999999999996</v>
      </c>
      <c r="Q69" s="21">
        <v>35.299999999999997</v>
      </c>
      <c r="R69" s="3">
        <f t="shared" si="1"/>
        <v>8.4700000000000006</v>
      </c>
      <c r="S69" s="52">
        <f t="shared" si="2"/>
        <v>43.769999999999996</v>
      </c>
      <c r="T69" s="3">
        <v>10</v>
      </c>
      <c r="U69" s="52">
        <f t="shared" si="3"/>
        <v>437.69999999999993</v>
      </c>
      <c r="V69" s="4" t="s">
        <v>91</v>
      </c>
      <c r="W69" s="52">
        <f t="shared" si="4"/>
        <v>3.53</v>
      </c>
    </row>
    <row r="70" spans="1:23" ht="45">
      <c r="A70" s="22">
        <v>57</v>
      </c>
      <c r="B70" s="64" t="s">
        <v>253</v>
      </c>
      <c r="C70" s="1" t="s">
        <v>147</v>
      </c>
      <c r="D70" s="23" t="s">
        <v>172</v>
      </c>
      <c r="E70" s="11" t="s">
        <v>25</v>
      </c>
      <c r="F70" s="11" t="s">
        <v>26</v>
      </c>
      <c r="G70" s="12">
        <v>25200</v>
      </c>
      <c r="H70" s="2" t="s">
        <v>85</v>
      </c>
      <c r="I70" s="3">
        <v>50</v>
      </c>
      <c r="J70" s="20">
        <v>20</v>
      </c>
      <c r="K70" s="20"/>
      <c r="L70" s="20">
        <v>5</v>
      </c>
      <c r="M70" s="20"/>
      <c r="N70" s="20">
        <v>25</v>
      </c>
      <c r="O70" s="3">
        <v>2</v>
      </c>
      <c r="P70" s="20">
        <f t="shared" si="0"/>
        <v>50</v>
      </c>
      <c r="Q70" s="21">
        <v>192.36</v>
      </c>
      <c r="R70" s="3">
        <f t="shared" si="1"/>
        <v>46.17</v>
      </c>
      <c r="S70" s="52">
        <f t="shared" si="2"/>
        <v>238.53000000000003</v>
      </c>
      <c r="T70" s="3">
        <v>10</v>
      </c>
      <c r="U70" s="52">
        <f t="shared" si="3"/>
        <v>2385.3000000000002</v>
      </c>
      <c r="V70" s="4" t="s">
        <v>92</v>
      </c>
      <c r="W70" s="52">
        <f t="shared" si="4"/>
        <v>19.239999999999998</v>
      </c>
    </row>
    <row r="71" spans="1:23" ht="30">
      <c r="A71" s="22">
        <v>58</v>
      </c>
      <c r="B71" s="64" t="s">
        <v>254</v>
      </c>
      <c r="C71" s="1" t="s">
        <v>148</v>
      </c>
      <c r="D71" s="23" t="s">
        <v>171</v>
      </c>
      <c r="E71" s="11" t="s">
        <v>31</v>
      </c>
      <c r="F71" s="11">
        <v>35</v>
      </c>
      <c r="G71" s="12">
        <v>26500</v>
      </c>
      <c r="H71" s="2" t="s">
        <v>85</v>
      </c>
      <c r="I71" s="3">
        <v>51</v>
      </c>
      <c r="J71" s="20">
        <v>6</v>
      </c>
      <c r="K71" s="20"/>
      <c r="L71" s="20"/>
      <c r="M71" s="20"/>
      <c r="N71" s="20">
        <v>6</v>
      </c>
      <c r="O71" s="3">
        <v>2</v>
      </c>
      <c r="P71" s="20">
        <f t="shared" si="0"/>
        <v>12</v>
      </c>
      <c r="Q71" s="21">
        <v>60.52</v>
      </c>
      <c r="R71" s="3">
        <f t="shared" si="1"/>
        <v>14.52</v>
      </c>
      <c r="S71" s="52">
        <f t="shared" si="2"/>
        <v>75.040000000000006</v>
      </c>
      <c r="T71" s="3">
        <v>10</v>
      </c>
      <c r="U71" s="52">
        <f t="shared" si="3"/>
        <v>750.40000000000009</v>
      </c>
      <c r="V71" s="4" t="s">
        <v>92</v>
      </c>
      <c r="W71" s="52">
        <f t="shared" si="4"/>
        <v>6.05</v>
      </c>
    </row>
    <row r="72" spans="1:23" ht="30">
      <c r="A72" s="22">
        <v>59</v>
      </c>
      <c r="B72" s="64" t="s">
        <v>255</v>
      </c>
      <c r="C72" s="1" t="s">
        <v>149</v>
      </c>
      <c r="D72" s="23" t="s">
        <v>171</v>
      </c>
      <c r="E72" s="11" t="s">
        <v>60</v>
      </c>
      <c r="F72" s="11"/>
      <c r="G72" s="12">
        <v>26333</v>
      </c>
      <c r="H72" s="2" t="s">
        <v>86</v>
      </c>
      <c r="I72" s="3">
        <v>36</v>
      </c>
      <c r="J72" s="20">
        <v>5.8</v>
      </c>
      <c r="K72" s="20"/>
      <c r="L72" s="20"/>
      <c r="M72" s="20"/>
      <c r="N72" s="20">
        <v>5.8</v>
      </c>
      <c r="O72" s="3">
        <v>2</v>
      </c>
      <c r="P72" s="20">
        <f t="shared" si="0"/>
        <v>11.6</v>
      </c>
      <c r="Q72" s="21">
        <v>58.5</v>
      </c>
      <c r="R72" s="3">
        <f t="shared" si="1"/>
        <v>14.04</v>
      </c>
      <c r="S72" s="52">
        <f t="shared" si="2"/>
        <v>72.539999999999992</v>
      </c>
      <c r="T72" s="3">
        <v>10</v>
      </c>
      <c r="U72" s="52">
        <f t="shared" si="3"/>
        <v>725.39999999999986</v>
      </c>
      <c r="V72" s="4" t="s">
        <v>92</v>
      </c>
      <c r="W72" s="52">
        <f t="shared" si="4"/>
        <v>5.85</v>
      </c>
    </row>
    <row r="73" spans="1:23" ht="45">
      <c r="A73" s="22">
        <v>60</v>
      </c>
      <c r="B73" s="64" t="s">
        <v>256</v>
      </c>
      <c r="C73" s="1" t="s">
        <v>151</v>
      </c>
      <c r="D73" s="23" t="s">
        <v>172</v>
      </c>
      <c r="E73" s="11" t="s">
        <v>27</v>
      </c>
      <c r="F73" s="11">
        <v>25</v>
      </c>
      <c r="G73" s="12">
        <v>25200</v>
      </c>
      <c r="H73" s="2" t="s">
        <v>85</v>
      </c>
      <c r="I73" s="3">
        <v>51</v>
      </c>
      <c r="J73" s="20">
        <v>20</v>
      </c>
      <c r="K73" s="20"/>
      <c r="L73" s="20">
        <v>5</v>
      </c>
      <c r="M73" s="20"/>
      <c r="N73" s="20">
        <v>25</v>
      </c>
      <c r="O73" s="3">
        <v>2</v>
      </c>
      <c r="P73" s="20">
        <f t="shared" si="0"/>
        <v>50</v>
      </c>
      <c r="Q73" s="21">
        <v>192.36</v>
      </c>
      <c r="R73" s="3">
        <f t="shared" si="1"/>
        <v>46.17</v>
      </c>
      <c r="S73" s="52">
        <f t="shared" si="2"/>
        <v>238.53000000000003</v>
      </c>
      <c r="T73" s="3">
        <v>10</v>
      </c>
      <c r="U73" s="52">
        <f t="shared" si="3"/>
        <v>2385.3000000000002</v>
      </c>
      <c r="V73" s="4" t="s">
        <v>92</v>
      </c>
      <c r="W73" s="52">
        <f t="shared" si="4"/>
        <v>19.239999999999998</v>
      </c>
    </row>
    <row r="74" spans="1:23" ht="30">
      <c r="A74" s="22">
        <v>61</v>
      </c>
      <c r="B74" s="64" t="s">
        <v>257</v>
      </c>
      <c r="C74" s="1" t="s">
        <v>152</v>
      </c>
      <c r="D74" s="23" t="s">
        <v>171</v>
      </c>
      <c r="E74" s="11" t="s">
        <v>32</v>
      </c>
      <c r="F74" s="11">
        <v>1</v>
      </c>
      <c r="G74" s="12">
        <v>26500</v>
      </c>
      <c r="H74" s="2" t="s">
        <v>85</v>
      </c>
      <c r="I74" s="3">
        <v>36</v>
      </c>
      <c r="J74" s="20">
        <v>7</v>
      </c>
      <c r="K74" s="20"/>
      <c r="L74" s="20"/>
      <c r="M74" s="20"/>
      <c r="N74" s="20">
        <v>7</v>
      </c>
      <c r="O74" s="3">
        <v>2</v>
      </c>
      <c r="P74" s="20">
        <f t="shared" si="0"/>
        <v>14</v>
      </c>
      <c r="Q74" s="21">
        <v>70.61</v>
      </c>
      <c r="R74" s="3">
        <f t="shared" si="1"/>
        <v>16.95</v>
      </c>
      <c r="S74" s="52">
        <f t="shared" si="2"/>
        <v>87.56</v>
      </c>
      <c r="T74" s="3">
        <v>10</v>
      </c>
      <c r="U74" s="52">
        <f t="shared" si="3"/>
        <v>875.6</v>
      </c>
      <c r="V74" s="4" t="s">
        <v>92</v>
      </c>
      <c r="W74" s="52">
        <f t="shared" si="4"/>
        <v>7.06</v>
      </c>
    </row>
    <row r="75" spans="1:23" ht="30">
      <c r="A75" s="22">
        <v>62</v>
      </c>
      <c r="B75" s="64" t="s">
        <v>258</v>
      </c>
      <c r="C75" s="1" t="s">
        <v>150</v>
      </c>
      <c r="D75" s="23" t="s">
        <v>171</v>
      </c>
      <c r="E75" s="11" t="s">
        <v>28</v>
      </c>
      <c r="F75" s="11"/>
      <c r="G75" s="12">
        <v>26500</v>
      </c>
      <c r="H75" s="2" t="s">
        <v>86</v>
      </c>
      <c r="I75" s="3">
        <v>27</v>
      </c>
      <c r="J75" s="20">
        <v>5.8</v>
      </c>
      <c r="K75" s="20"/>
      <c r="L75" s="20"/>
      <c r="M75" s="20"/>
      <c r="N75" s="20">
        <v>5.8</v>
      </c>
      <c r="O75" s="3">
        <v>2</v>
      </c>
      <c r="P75" s="20">
        <f t="shared" si="0"/>
        <v>11.6</v>
      </c>
      <c r="Q75" s="21">
        <v>58.5</v>
      </c>
      <c r="R75" s="3">
        <f t="shared" si="1"/>
        <v>14.04</v>
      </c>
      <c r="S75" s="52">
        <f t="shared" si="2"/>
        <v>72.539999999999992</v>
      </c>
      <c r="T75" s="3">
        <v>10</v>
      </c>
      <c r="U75" s="52">
        <f t="shared" si="3"/>
        <v>725.39999999999986</v>
      </c>
      <c r="V75" s="4" t="s">
        <v>92</v>
      </c>
      <c r="W75" s="52">
        <f t="shared" si="4"/>
        <v>5.85</v>
      </c>
    </row>
    <row r="76" spans="1:23" ht="45">
      <c r="A76" s="22">
        <v>63</v>
      </c>
      <c r="B76" s="64" t="s">
        <v>259</v>
      </c>
      <c r="C76" s="1" t="s">
        <v>153</v>
      </c>
      <c r="D76" s="23" t="s">
        <v>172</v>
      </c>
      <c r="E76" s="11" t="s">
        <v>28</v>
      </c>
      <c r="F76" s="11" t="s">
        <v>26</v>
      </c>
      <c r="G76" s="12">
        <v>25200</v>
      </c>
      <c r="H76" s="2" t="s">
        <v>85</v>
      </c>
      <c r="I76" s="3">
        <v>37</v>
      </c>
      <c r="J76" s="20">
        <v>20</v>
      </c>
      <c r="K76" s="20"/>
      <c r="L76" s="20">
        <v>5</v>
      </c>
      <c r="M76" s="20"/>
      <c r="N76" s="20">
        <v>25</v>
      </c>
      <c r="O76" s="3">
        <v>2</v>
      </c>
      <c r="P76" s="20">
        <f t="shared" si="0"/>
        <v>50</v>
      </c>
      <c r="Q76" s="21">
        <v>192.36</v>
      </c>
      <c r="R76" s="3">
        <f t="shared" si="1"/>
        <v>46.17</v>
      </c>
      <c r="S76" s="52">
        <f t="shared" si="2"/>
        <v>238.53000000000003</v>
      </c>
      <c r="T76" s="3">
        <v>10</v>
      </c>
      <c r="U76" s="52">
        <f t="shared" si="3"/>
        <v>2385.3000000000002</v>
      </c>
      <c r="V76" s="4" t="s">
        <v>92</v>
      </c>
      <c r="W76" s="52">
        <f t="shared" si="4"/>
        <v>19.239999999999998</v>
      </c>
    </row>
    <row r="77" spans="1:23" ht="30">
      <c r="A77" s="22">
        <v>64</v>
      </c>
      <c r="B77" s="64" t="s">
        <v>260</v>
      </c>
      <c r="C77" s="1" t="s">
        <v>154</v>
      </c>
      <c r="D77" s="23" t="s">
        <v>171</v>
      </c>
      <c r="E77" s="11" t="s">
        <v>61</v>
      </c>
      <c r="F77" s="11"/>
      <c r="G77" s="12">
        <v>26333</v>
      </c>
      <c r="H77" s="2" t="s">
        <v>86</v>
      </c>
      <c r="I77" s="3">
        <v>15</v>
      </c>
      <c r="J77" s="20">
        <v>6.4</v>
      </c>
      <c r="K77" s="20"/>
      <c r="L77" s="20"/>
      <c r="M77" s="20"/>
      <c r="N77" s="20">
        <v>6.4</v>
      </c>
      <c r="O77" s="3">
        <v>2</v>
      </c>
      <c r="P77" s="20">
        <f t="shared" si="0"/>
        <v>12.8</v>
      </c>
      <c r="Q77" s="21">
        <v>40.020000000000003</v>
      </c>
      <c r="R77" s="3">
        <f t="shared" si="1"/>
        <v>9.6</v>
      </c>
      <c r="S77" s="52">
        <f t="shared" si="2"/>
        <v>49.620000000000005</v>
      </c>
      <c r="T77" s="3">
        <v>10</v>
      </c>
      <c r="U77" s="52">
        <f t="shared" si="3"/>
        <v>496.20000000000005</v>
      </c>
      <c r="V77" s="4" t="s">
        <v>91</v>
      </c>
      <c r="W77" s="52">
        <f t="shared" si="4"/>
        <v>4</v>
      </c>
    </row>
    <row r="78" spans="1:23" ht="30">
      <c r="A78" s="22">
        <v>65</v>
      </c>
      <c r="B78" s="64" t="s">
        <v>261</v>
      </c>
      <c r="C78" s="1" t="s">
        <v>155</v>
      </c>
      <c r="D78" s="23" t="s">
        <v>171</v>
      </c>
      <c r="E78" s="11" t="s">
        <v>66</v>
      </c>
      <c r="F78" s="11"/>
      <c r="G78" s="12">
        <v>26504</v>
      </c>
      <c r="H78" s="2" t="s">
        <v>86</v>
      </c>
      <c r="I78" s="3">
        <v>19</v>
      </c>
      <c r="J78" s="20">
        <v>17</v>
      </c>
      <c r="K78" s="20"/>
      <c r="L78" s="20"/>
      <c r="M78" s="20"/>
      <c r="N78" s="20">
        <v>17</v>
      </c>
      <c r="O78" s="3">
        <v>2</v>
      </c>
      <c r="P78" s="20">
        <f t="shared" si="0"/>
        <v>34</v>
      </c>
      <c r="Q78" s="21">
        <v>95.68</v>
      </c>
      <c r="R78" s="3">
        <f t="shared" si="1"/>
        <v>22.96</v>
      </c>
      <c r="S78" s="52">
        <f t="shared" si="2"/>
        <v>118.64000000000001</v>
      </c>
      <c r="T78" s="3">
        <v>10</v>
      </c>
      <c r="U78" s="52">
        <f t="shared" si="3"/>
        <v>1186.4000000000001</v>
      </c>
      <c r="V78" s="4" t="s">
        <v>91</v>
      </c>
      <c r="W78" s="52">
        <f t="shared" si="4"/>
        <v>9.57</v>
      </c>
    </row>
    <row r="79" spans="1:23" ht="30">
      <c r="A79" s="22">
        <v>66</v>
      </c>
      <c r="B79" s="64" t="s">
        <v>262</v>
      </c>
      <c r="C79" s="1" t="s">
        <v>156</v>
      </c>
      <c r="D79" s="23" t="s">
        <v>171</v>
      </c>
      <c r="E79" s="11" t="s">
        <v>64</v>
      </c>
      <c r="F79" s="11"/>
      <c r="G79" s="12">
        <v>26504</v>
      </c>
      <c r="H79" s="2" t="s">
        <v>85</v>
      </c>
      <c r="I79" s="3">
        <v>35</v>
      </c>
      <c r="J79" s="20">
        <v>16.899999999999999</v>
      </c>
      <c r="K79" s="20"/>
      <c r="L79" s="20"/>
      <c r="M79" s="20"/>
      <c r="N79" s="20">
        <v>16.899999999999999</v>
      </c>
      <c r="O79" s="3">
        <v>2</v>
      </c>
      <c r="P79" s="20">
        <f t="shared" ref="P79:P95" si="5">N79*O79</f>
        <v>33.799999999999997</v>
      </c>
      <c r="Q79" s="21">
        <v>153.66999999999999</v>
      </c>
      <c r="R79" s="3">
        <f t="shared" ref="R79:R95" si="6">ROUND(Q79*(24/100),2)</f>
        <v>36.880000000000003</v>
      </c>
      <c r="S79" s="52">
        <f t="shared" ref="S79:S95" si="7">Q79+R79</f>
        <v>190.54999999999998</v>
      </c>
      <c r="T79" s="3">
        <v>10</v>
      </c>
      <c r="U79" s="52">
        <f t="shared" ref="U79:U95" si="8">S79*T79</f>
        <v>1905.4999999999998</v>
      </c>
      <c r="V79" s="4" t="s">
        <v>92</v>
      </c>
      <c r="W79" s="52">
        <f t="shared" ref="W79:W95" si="9">ROUND((Q79*T79)*(1/100),2)</f>
        <v>15.37</v>
      </c>
    </row>
    <row r="80" spans="1:23" ht="30">
      <c r="A80" s="22">
        <v>67</v>
      </c>
      <c r="B80" s="64" t="s">
        <v>263</v>
      </c>
      <c r="C80" s="1" t="s">
        <v>157</v>
      </c>
      <c r="D80" s="23" t="s">
        <v>171</v>
      </c>
      <c r="E80" s="11" t="s">
        <v>63</v>
      </c>
      <c r="F80" s="11">
        <v>10</v>
      </c>
      <c r="G80" s="12">
        <v>26504</v>
      </c>
      <c r="H80" s="2" t="s">
        <v>86</v>
      </c>
      <c r="I80" s="3">
        <v>18</v>
      </c>
      <c r="J80" s="20">
        <v>11.8</v>
      </c>
      <c r="K80" s="20"/>
      <c r="L80" s="20"/>
      <c r="M80" s="20"/>
      <c r="N80" s="20">
        <v>11.8</v>
      </c>
      <c r="O80" s="3">
        <v>2</v>
      </c>
      <c r="P80" s="20">
        <f t="shared" si="5"/>
        <v>23.6</v>
      </c>
      <c r="Q80" s="21">
        <v>71.900000000000006</v>
      </c>
      <c r="R80" s="3">
        <f t="shared" si="6"/>
        <v>17.260000000000002</v>
      </c>
      <c r="S80" s="52">
        <f t="shared" si="7"/>
        <v>89.160000000000011</v>
      </c>
      <c r="T80" s="3">
        <v>10</v>
      </c>
      <c r="U80" s="52">
        <f t="shared" si="8"/>
        <v>891.60000000000014</v>
      </c>
      <c r="V80" s="4" t="s">
        <v>91</v>
      </c>
      <c r="W80" s="52">
        <f t="shared" si="9"/>
        <v>7.19</v>
      </c>
    </row>
    <row r="81" spans="1:23" ht="30">
      <c r="A81" s="22">
        <v>68</v>
      </c>
      <c r="B81" s="64" t="s">
        <v>264</v>
      </c>
      <c r="C81" s="1" t="s">
        <v>158</v>
      </c>
      <c r="D81" s="23" t="s">
        <v>172</v>
      </c>
      <c r="E81" s="11" t="s">
        <v>88</v>
      </c>
      <c r="F81" s="11"/>
      <c r="G81" s="12"/>
      <c r="H81" s="2" t="s">
        <v>86</v>
      </c>
      <c r="I81" s="3">
        <v>13</v>
      </c>
      <c r="J81" s="20">
        <v>20</v>
      </c>
      <c r="K81" s="20"/>
      <c r="L81" s="20">
        <v>2</v>
      </c>
      <c r="M81" s="20"/>
      <c r="N81" s="20">
        <v>22</v>
      </c>
      <c r="O81" s="3">
        <v>2</v>
      </c>
      <c r="P81" s="20">
        <f t="shared" si="5"/>
        <v>44</v>
      </c>
      <c r="Q81" s="21">
        <v>112.53</v>
      </c>
      <c r="R81" s="3">
        <f t="shared" si="6"/>
        <v>27.01</v>
      </c>
      <c r="S81" s="52">
        <f t="shared" si="7"/>
        <v>139.54</v>
      </c>
      <c r="T81" s="3">
        <v>10</v>
      </c>
      <c r="U81" s="52">
        <f t="shared" si="8"/>
        <v>1395.3999999999999</v>
      </c>
      <c r="V81" s="4" t="s">
        <v>91</v>
      </c>
      <c r="W81" s="52">
        <f t="shared" si="9"/>
        <v>11.25</v>
      </c>
    </row>
    <row r="82" spans="1:23" ht="30">
      <c r="A82" s="22">
        <v>69</v>
      </c>
      <c r="B82" s="64" t="s">
        <v>265</v>
      </c>
      <c r="C82" s="1" t="s">
        <v>159</v>
      </c>
      <c r="D82" s="23" t="s">
        <v>171</v>
      </c>
      <c r="E82" s="11" t="s">
        <v>33</v>
      </c>
      <c r="F82" s="11">
        <v>48</v>
      </c>
      <c r="G82" s="12">
        <v>25002</v>
      </c>
      <c r="H82" s="2" t="s">
        <v>85</v>
      </c>
      <c r="I82" s="3">
        <v>32</v>
      </c>
      <c r="J82" s="20">
        <v>13</v>
      </c>
      <c r="K82" s="20"/>
      <c r="L82" s="20"/>
      <c r="M82" s="20"/>
      <c r="N82" s="20">
        <v>13</v>
      </c>
      <c r="O82" s="3">
        <v>2</v>
      </c>
      <c r="P82" s="20">
        <f t="shared" si="5"/>
        <v>26</v>
      </c>
      <c r="Q82" s="21">
        <v>125.51</v>
      </c>
      <c r="R82" s="3">
        <f t="shared" si="6"/>
        <v>30.12</v>
      </c>
      <c r="S82" s="52">
        <f t="shared" si="7"/>
        <v>155.63</v>
      </c>
      <c r="T82" s="3">
        <v>10</v>
      </c>
      <c r="U82" s="52">
        <f t="shared" si="8"/>
        <v>1556.3</v>
      </c>
      <c r="V82" s="4" t="s">
        <v>92</v>
      </c>
      <c r="W82" s="52">
        <f t="shared" si="9"/>
        <v>12.55</v>
      </c>
    </row>
    <row r="83" spans="1:23" ht="30">
      <c r="A83" s="22">
        <v>70</v>
      </c>
      <c r="B83" s="64" t="s">
        <v>266</v>
      </c>
      <c r="C83" s="5" t="s">
        <v>160</v>
      </c>
      <c r="D83" s="23" t="s">
        <v>171</v>
      </c>
      <c r="E83" s="62" t="s">
        <v>34</v>
      </c>
      <c r="F83" s="62">
        <v>21</v>
      </c>
      <c r="G83" s="15">
        <v>26500</v>
      </c>
      <c r="H83" s="16" t="s">
        <v>85</v>
      </c>
      <c r="I83" s="18">
        <v>40</v>
      </c>
      <c r="J83" s="20">
        <v>5</v>
      </c>
      <c r="K83" s="20"/>
      <c r="L83" s="20"/>
      <c r="M83" s="20"/>
      <c r="N83" s="20">
        <v>5</v>
      </c>
      <c r="O83" s="3">
        <v>2</v>
      </c>
      <c r="P83" s="20">
        <f t="shared" si="5"/>
        <v>10</v>
      </c>
      <c r="Q83" s="21">
        <v>50.43</v>
      </c>
      <c r="R83" s="3">
        <f t="shared" si="6"/>
        <v>12.1</v>
      </c>
      <c r="S83" s="52">
        <f t="shared" si="7"/>
        <v>62.53</v>
      </c>
      <c r="T83" s="3">
        <v>10</v>
      </c>
      <c r="U83" s="52">
        <f t="shared" si="8"/>
        <v>625.29999999999995</v>
      </c>
      <c r="V83" s="4" t="s">
        <v>92</v>
      </c>
      <c r="W83" s="52">
        <f t="shared" si="9"/>
        <v>5.04</v>
      </c>
    </row>
    <row r="84" spans="1:23" s="60" customFormat="1" ht="30">
      <c r="A84" s="54">
        <v>71</v>
      </c>
      <c r="B84" s="64" t="s">
        <v>267</v>
      </c>
      <c r="C84" s="5" t="s">
        <v>160</v>
      </c>
      <c r="D84" s="55" t="s">
        <v>171</v>
      </c>
      <c r="E84" s="62" t="s">
        <v>34</v>
      </c>
      <c r="F84" s="62">
        <v>21</v>
      </c>
      <c r="G84" s="15">
        <v>26500</v>
      </c>
      <c r="H84" s="16" t="s">
        <v>85</v>
      </c>
      <c r="I84" s="18">
        <v>16</v>
      </c>
      <c r="J84" s="56">
        <v>5</v>
      </c>
      <c r="K84" s="56"/>
      <c r="L84" s="56"/>
      <c r="M84" s="56"/>
      <c r="N84" s="56">
        <v>5</v>
      </c>
      <c r="O84" s="18">
        <v>2</v>
      </c>
      <c r="P84" s="56">
        <f t="shared" si="5"/>
        <v>10</v>
      </c>
      <c r="Q84" s="57">
        <v>35.299999999999997</v>
      </c>
      <c r="R84" s="18">
        <f t="shared" si="6"/>
        <v>8.4700000000000006</v>
      </c>
      <c r="S84" s="58">
        <f t="shared" si="7"/>
        <v>43.769999999999996</v>
      </c>
      <c r="T84" s="18">
        <v>10</v>
      </c>
      <c r="U84" s="52">
        <f t="shared" si="8"/>
        <v>437.69999999999993</v>
      </c>
      <c r="V84" s="59" t="s">
        <v>91</v>
      </c>
      <c r="W84" s="52">
        <f t="shared" si="9"/>
        <v>3.53</v>
      </c>
    </row>
    <row r="85" spans="1:23" s="60" customFormat="1" ht="30">
      <c r="A85" s="54">
        <v>72</v>
      </c>
      <c r="B85" s="64" t="s">
        <v>268</v>
      </c>
      <c r="C85" s="5" t="s">
        <v>161</v>
      </c>
      <c r="D85" s="55" t="s">
        <v>171</v>
      </c>
      <c r="E85" s="62" t="s">
        <v>65</v>
      </c>
      <c r="F85" s="62"/>
      <c r="G85" s="15">
        <v>26504</v>
      </c>
      <c r="H85" s="16" t="s">
        <v>85</v>
      </c>
      <c r="I85" s="18">
        <v>45</v>
      </c>
      <c r="J85" s="56">
        <v>14</v>
      </c>
      <c r="K85" s="56"/>
      <c r="L85" s="56"/>
      <c r="M85" s="56"/>
      <c r="N85" s="56">
        <v>14</v>
      </c>
      <c r="O85" s="18">
        <v>2</v>
      </c>
      <c r="P85" s="56">
        <f t="shared" si="5"/>
        <v>28</v>
      </c>
      <c r="Q85" s="57">
        <v>133.15</v>
      </c>
      <c r="R85" s="18">
        <f t="shared" si="6"/>
        <v>31.96</v>
      </c>
      <c r="S85" s="58">
        <f t="shared" si="7"/>
        <v>165.11</v>
      </c>
      <c r="T85" s="18">
        <v>10</v>
      </c>
      <c r="U85" s="52">
        <f t="shared" si="8"/>
        <v>1651.1000000000001</v>
      </c>
      <c r="V85" s="59" t="s">
        <v>92</v>
      </c>
      <c r="W85" s="52">
        <f t="shared" si="9"/>
        <v>13.32</v>
      </c>
    </row>
    <row r="86" spans="1:23" s="60" customFormat="1" ht="30">
      <c r="A86" s="54">
        <v>73</v>
      </c>
      <c r="B86" s="64" t="s">
        <v>269</v>
      </c>
      <c r="C86" s="5" t="s">
        <v>161</v>
      </c>
      <c r="D86" s="55" t="s">
        <v>171</v>
      </c>
      <c r="E86" s="62" t="s">
        <v>65</v>
      </c>
      <c r="F86" s="62"/>
      <c r="G86" s="15">
        <v>26504</v>
      </c>
      <c r="H86" s="16" t="s">
        <v>85</v>
      </c>
      <c r="I86" s="18">
        <v>15</v>
      </c>
      <c r="J86" s="56">
        <v>14</v>
      </c>
      <c r="K86" s="56"/>
      <c r="L86" s="56"/>
      <c r="M86" s="56"/>
      <c r="N86" s="56">
        <v>14</v>
      </c>
      <c r="O86" s="18">
        <v>2</v>
      </c>
      <c r="P86" s="56">
        <f t="shared" si="5"/>
        <v>28</v>
      </c>
      <c r="Q86" s="57">
        <v>82.55</v>
      </c>
      <c r="R86" s="18">
        <f t="shared" si="6"/>
        <v>19.809999999999999</v>
      </c>
      <c r="S86" s="58">
        <f t="shared" si="7"/>
        <v>102.36</v>
      </c>
      <c r="T86" s="18">
        <v>10</v>
      </c>
      <c r="U86" s="52">
        <f t="shared" si="8"/>
        <v>1023.6</v>
      </c>
      <c r="V86" s="59" t="s">
        <v>91</v>
      </c>
      <c r="W86" s="52">
        <f t="shared" si="9"/>
        <v>8.26</v>
      </c>
    </row>
    <row r="87" spans="1:23" ht="30">
      <c r="A87" s="22">
        <v>74</v>
      </c>
      <c r="B87" s="64" t="s">
        <v>270</v>
      </c>
      <c r="C87" s="1" t="s">
        <v>162</v>
      </c>
      <c r="D87" s="23" t="s">
        <v>171</v>
      </c>
      <c r="E87" s="11" t="s">
        <v>35</v>
      </c>
      <c r="F87" s="11"/>
      <c r="G87" s="12">
        <v>26500</v>
      </c>
      <c r="H87" s="2" t="s">
        <v>85</v>
      </c>
      <c r="I87" s="3">
        <v>26</v>
      </c>
      <c r="J87" s="20">
        <v>10</v>
      </c>
      <c r="K87" s="20"/>
      <c r="L87" s="20"/>
      <c r="M87" s="20"/>
      <c r="N87" s="20">
        <v>10</v>
      </c>
      <c r="O87" s="3">
        <v>2</v>
      </c>
      <c r="P87" s="20">
        <f t="shared" si="5"/>
        <v>20</v>
      </c>
      <c r="Q87" s="21">
        <v>100.87</v>
      </c>
      <c r="R87" s="3">
        <f t="shared" si="6"/>
        <v>24.21</v>
      </c>
      <c r="S87" s="52">
        <f t="shared" si="7"/>
        <v>125.08000000000001</v>
      </c>
      <c r="T87" s="3">
        <v>10</v>
      </c>
      <c r="U87" s="52">
        <f t="shared" si="8"/>
        <v>1250.8000000000002</v>
      </c>
      <c r="V87" s="4" t="s">
        <v>92</v>
      </c>
      <c r="W87" s="52">
        <f t="shared" si="9"/>
        <v>10.09</v>
      </c>
    </row>
    <row r="88" spans="1:23" ht="30">
      <c r="A88" s="22">
        <v>75</v>
      </c>
      <c r="B88" s="64" t="s">
        <v>271</v>
      </c>
      <c r="C88" s="1" t="s">
        <v>163</v>
      </c>
      <c r="D88" s="23" t="s">
        <v>171</v>
      </c>
      <c r="E88" s="11" t="s">
        <v>36</v>
      </c>
      <c r="F88" s="11">
        <v>601</v>
      </c>
      <c r="G88" s="12">
        <v>25002</v>
      </c>
      <c r="H88" s="2" t="s">
        <v>86</v>
      </c>
      <c r="I88" s="3">
        <v>17</v>
      </c>
      <c r="J88" s="20">
        <v>20</v>
      </c>
      <c r="K88" s="20"/>
      <c r="L88" s="20"/>
      <c r="M88" s="20"/>
      <c r="N88" s="20">
        <v>20</v>
      </c>
      <c r="O88" s="3">
        <v>2</v>
      </c>
      <c r="P88" s="20">
        <f t="shared" si="5"/>
        <v>40</v>
      </c>
      <c r="Q88" s="21">
        <v>107.21</v>
      </c>
      <c r="R88" s="3">
        <f t="shared" si="6"/>
        <v>25.73</v>
      </c>
      <c r="S88" s="52">
        <f t="shared" si="7"/>
        <v>132.94</v>
      </c>
      <c r="T88" s="3">
        <v>10</v>
      </c>
      <c r="U88" s="52">
        <f t="shared" si="8"/>
        <v>1329.4</v>
      </c>
      <c r="V88" s="4" t="s">
        <v>91</v>
      </c>
      <c r="W88" s="52">
        <f t="shared" si="9"/>
        <v>10.72</v>
      </c>
    </row>
    <row r="89" spans="1:23" ht="30">
      <c r="A89" s="22">
        <v>76</v>
      </c>
      <c r="B89" s="64" t="s">
        <v>272</v>
      </c>
      <c r="C89" s="1" t="s">
        <v>164</v>
      </c>
      <c r="D89" s="23" t="s">
        <v>171</v>
      </c>
      <c r="E89" s="11" t="s">
        <v>67</v>
      </c>
      <c r="F89" s="11"/>
      <c r="G89" s="12">
        <v>26500</v>
      </c>
      <c r="H89" s="2" t="s">
        <v>85</v>
      </c>
      <c r="I89" s="3">
        <v>15</v>
      </c>
      <c r="J89" s="20">
        <v>7.1</v>
      </c>
      <c r="K89" s="20"/>
      <c r="L89" s="20"/>
      <c r="M89" s="20"/>
      <c r="N89" s="20">
        <v>7.1</v>
      </c>
      <c r="O89" s="3">
        <v>2</v>
      </c>
      <c r="P89" s="20">
        <f t="shared" si="5"/>
        <v>14.2</v>
      </c>
      <c r="Q89" s="21">
        <v>44.4</v>
      </c>
      <c r="R89" s="3">
        <f t="shared" si="6"/>
        <v>10.66</v>
      </c>
      <c r="S89" s="52">
        <f t="shared" si="7"/>
        <v>55.06</v>
      </c>
      <c r="T89" s="3">
        <v>10</v>
      </c>
      <c r="U89" s="52">
        <f t="shared" si="8"/>
        <v>550.6</v>
      </c>
      <c r="V89" s="4" t="s">
        <v>91</v>
      </c>
      <c r="W89" s="52">
        <f t="shared" si="9"/>
        <v>4.4400000000000004</v>
      </c>
    </row>
    <row r="90" spans="1:23" ht="30">
      <c r="A90" s="22">
        <v>77</v>
      </c>
      <c r="B90" s="64" t="s">
        <v>273</v>
      </c>
      <c r="C90" s="1" t="s">
        <v>165</v>
      </c>
      <c r="D90" s="23" t="s">
        <v>171</v>
      </c>
      <c r="E90" s="11" t="s">
        <v>37</v>
      </c>
      <c r="F90" s="11" t="s">
        <v>38</v>
      </c>
      <c r="G90" s="12">
        <v>26500</v>
      </c>
      <c r="H90" s="2" t="s">
        <v>85</v>
      </c>
      <c r="I90" s="3">
        <v>29</v>
      </c>
      <c r="J90" s="20">
        <v>11</v>
      </c>
      <c r="K90" s="20"/>
      <c r="L90" s="20"/>
      <c r="M90" s="20"/>
      <c r="N90" s="20">
        <v>11</v>
      </c>
      <c r="O90" s="3">
        <v>2</v>
      </c>
      <c r="P90" s="20">
        <f t="shared" si="5"/>
        <v>22</v>
      </c>
      <c r="Q90" s="21">
        <v>109.37</v>
      </c>
      <c r="R90" s="3">
        <f t="shared" si="6"/>
        <v>26.25</v>
      </c>
      <c r="S90" s="52">
        <f t="shared" si="7"/>
        <v>135.62</v>
      </c>
      <c r="T90" s="3">
        <v>10</v>
      </c>
      <c r="U90" s="52">
        <f t="shared" si="8"/>
        <v>1356.2</v>
      </c>
      <c r="V90" s="4" t="s">
        <v>92</v>
      </c>
      <c r="W90" s="52">
        <f t="shared" si="9"/>
        <v>10.94</v>
      </c>
    </row>
    <row r="91" spans="1:23" ht="30">
      <c r="A91" s="22">
        <v>78</v>
      </c>
      <c r="B91" s="64" t="s">
        <v>274</v>
      </c>
      <c r="C91" s="1" t="s">
        <v>166</v>
      </c>
      <c r="D91" s="23" t="s">
        <v>171</v>
      </c>
      <c r="E91" s="11" t="s">
        <v>62</v>
      </c>
      <c r="F91" s="11">
        <v>125</v>
      </c>
      <c r="G91" s="12">
        <v>26504</v>
      </c>
      <c r="H91" s="2" t="s">
        <v>85</v>
      </c>
      <c r="I91" s="3">
        <v>48</v>
      </c>
      <c r="J91" s="20">
        <v>14</v>
      </c>
      <c r="K91" s="20"/>
      <c r="L91" s="20"/>
      <c r="M91" s="20"/>
      <c r="N91" s="20">
        <v>14</v>
      </c>
      <c r="O91" s="3">
        <v>2</v>
      </c>
      <c r="P91" s="20">
        <f t="shared" si="5"/>
        <v>28</v>
      </c>
      <c r="Q91" s="21">
        <v>133.15</v>
      </c>
      <c r="R91" s="3">
        <f t="shared" si="6"/>
        <v>31.96</v>
      </c>
      <c r="S91" s="52">
        <f t="shared" si="7"/>
        <v>165.11</v>
      </c>
      <c r="T91" s="3">
        <v>10</v>
      </c>
      <c r="U91" s="52">
        <f t="shared" si="8"/>
        <v>1651.1000000000001</v>
      </c>
      <c r="V91" s="4" t="s">
        <v>92</v>
      </c>
      <c r="W91" s="52">
        <f t="shared" si="9"/>
        <v>13.32</v>
      </c>
    </row>
    <row r="92" spans="1:23" ht="30">
      <c r="A92" s="22">
        <v>79</v>
      </c>
      <c r="B92" s="64" t="s">
        <v>275</v>
      </c>
      <c r="C92" s="1" t="s">
        <v>167</v>
      </c>
      <c r="D92" s="23" t="s">
        <v>171</v>
      </c>
      <c r="E92" s="11" t="s">
        <v>39</v>
      </c>
      <c r="F92" s="11">
        <v>35</v>
      </c>
      <c r="G92" s="12">
        <v>25002</v>
      </c>
      <c r="H92" s="2" t="s">
        <v>85</v>
      </c>
      <c r="I92" s="3">
        <v>29</v>
      </c>
      <c r="J92" s="20">
        <v>10</v>
      </c>
      <c r="K92" s="20"/>
      <c r="L92" s="20"/>
      <c r="M92" s="20"/>
      <c r="N92" s="20">
        <v>10</v>
      </c>
      <c r="O92" s="3">
        <v>2</v>
      </c>
      <c r="P92" s="20">
        <f t="shared" si="5"/>
        <v>20</v>
      </c>
      <c r="Q92" s="21">
        <v>100.87</v>
      </c>
      <c r="R92" s="3">
        <f t="shared" si="6"/>
        <v>24.21</v>
      </c>
      <c r="S92" s="52">
        <f t="shared" si="7"/>
        <v>125.08000000000001</v>
      </c>
      <c r="T92" s="3">
        <v>10</v>
      </c>
      <c r="U92" s="52">
        <f t="shared" si="8"/>
        <v>1250.8000000000002</v>
      </c>
      <c r="V92" s="4" t="s">
        <v>92</v>
      </c>
      <c r="W92" s="52">
        <f t="shared" si="9"/>
        <v>10.09</v>
      </c>
    </row>
    <row r="93" spans="1:23" ht="30">
      <c r="A93" s="22">
        <v>80</v>
      </c>
      <c r="B93" s="64" t="s">
        <v>276</v>
      </c>
      <c r="C93" s="5" t="s">
        <v>168</v>
      </c>
      <c r="D93" s="23" t="s">
        <v>171</v>
      </c>
      <c r="E93" s="62" t="s">
        <v>40</v>
      </c>
      <c r="F93" s="62"/>
      <c r="G93" s="15">
        <v>26500</v>
      </c>
      <c r="H93" s="16" t="s">
        <v>85</v>
      </c>
      <c r="I93" s="18">
        <v>30</v>
      </c>
      <c r="J93" s="20">
        <v>6</v>
      </c>
      <c r="K93" s="20"/>
      <c r="L93" s="20"/>
      <c r="M93" s="20"/>
      <c r="N93" s="20">
        <v>6</v>
      </c>
      <c r="O93" s="3">
        <v>2</v>
      </c>
      <c r="P93" s="20">
        <f t="shared" si="5"/>
        <v>12</v>
      </c>
      <c r="Q93" s="21">
        <v>60.52</v>
      </c>
      <c r="R93" s="3">
        <f t="shared" si="6"/>
        <v>14.52</v>
      </c>
      <c r="S93" s="52">
        <f t="shared" si="7"/>
        <v>75.040000000000006</v>
      </c>
      <c r="T93" s="3">
        <v>10</v>
      </c>
      <c r="U93" s="52">
        <f t="shared" si="8"/>
        <v>750.40000000000009</v>
      </c>
      <c r="V93" s="4" t="s">
        <v>92</v>
      </c>
      <c r="W93" s="52">
        <f t="shared" si="9"/>
        <v>6.05</v>
      </c>
    </row>
    <row r="94" spans="1:23" ht="30">
      <c r="A94" s="22">
        <v>81</v>
      </c>
      <c r="B94" s="64" t="s">
        <v>277</v>
      </c>
      <c r="C94" s="1" t="s">
        <v>169</v>
      </c>
      <c r="D94" s="23" t="s">
        <v>89</v>
      </c>
      <c r="E94" s="11" t="s">
        <v>29</v>
      </c>
      <c r="F94" s="11"/>
      <c r="G94" s="12">
        <v>25008</v>
      </c>
      <c r="H94" s="2" t="s">
        <v>85</v>
      </c>
      <c r="I94" s="3">
        <v>16</v>
      </c>
      <c r="J94" s="20">
        <v>20</v>
      </c>
      <c r="K94" s="20"/>
      <c r="L94" s="20"/>
      <c r="M94" s="20"/>
      <c r="N94" s="20">
        <v>20</v>
      </c>
      <c r="O94" s="3">
        <v>2</v>
      </c>
      <c r="P94" s="20">
        <f t="shared" si="5"/>
        <v>40</v>
      </c>
      <c r="Q94" s="21">
        <v>107.21</v>
      </c>
      <c r="R94" s="3">
        <f t="shared" si="6"/>
        <v>25.73</v>
      </c>
      <c r="S94" s="52">
        <f t="shared" si="7"/>
        <v>132.94</v>
      </c>
      <c r="T94" s="3">
        <v>10</v>
      </c>
      <c r="U94" s="52">
        <f t="shared" si="8"/>
        <v>1329.4</v>
      </c>
      <c r="V94" s="4" t="s">
        <v>91</v>
      </c>
      <c r="W94" s="52">
        <f t="shared" si="9"/>
        <v>10.72</v>
      </c>
    </row>
    <row r="95" spans="1:23" ht="30">
      <c r="A95" s="22">
        <v>82</v>
      </c>
      <c r="B95" s="64" t="s">
        <v>278</v>
      </c>
      <c r="C95" s="1" t="s">
        <v>170</v>
      </c>
      <c r="D95" s="23" t="s">
        <v>89</v>
      </c>
      <c r="E95" s="11" t="s">
        <v>30</v>
      </c>
      <c r="F95" s="11"/>
      <c r="G95" s="12">
        <v>25008</v>
      </c>
      <c r="H95" s="2" t="s">
        <v>85</v>
      </c>
      <c r="I95" s="3">
        <v>22</v>
      </c>
      <c r="J95" s="20">
        <v>18</v>
      </c>
      <c r="K95" s="20"/>
      <c r="L95" s="20"/>
      <c r="M95" s="20"/>
      <c r="N95" s="20">
        <v>18</v>
      </c>
      <c r="O95" s="3">
        <v>2</v>
      </c>
      <c r="P95" s="20">
        <f t="shared" si="5"/>
        <v>36</v>
      </c>
      <c r="Q95" s="21">
        <v>160.81</v>
      </c>
      <c r="R95" s="3">
        <f t="shared" si="6"/>
        <v>38.590000000000003</v>
      </c>
      <c r="S95" s="52">
        <f t="shared" si="7"/>
        <v>199.4</v>
      </c>
      <c r="T95" s="3">
        <v>10</v>
      </c>
      <c r="U95" s="52">
        <f t="shared" si="8"/>
        <v>1994</v>
      </c>
      <c r="V95" s="4" t="s">
        <v>92</v>
      </c>
      <c r="W95" s="52">
        <f t="shared" si="9"/>
        <v>16.079999999999998</v>
      </c>
    </row>
    <row r="96" spans="1:23" ht="39.75" customHeight="1">
      <c r="A96" s="83" t="s">
        <v>194</v>
      </c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61">
        <f>SUM(Q14:Q95)</f>
        <v>5741.6799999999994</v>
      </c>
      <c r="R96" s="61">
        <f t="shared" ref="R96:U96" si="10">SUM(R14:R95)</f>
        <v>1377.89</v>
      </c>
      <c r="S96" s="61">
        <f t="shared" si="10"/>
        <v>7119.5700000000006</v>
      </c>
      <c r="T96" s="61"/>
      <c r="U96" s="61">
        <f t="shared" si="10"/>
        <v>71195.7</v>
      </c>
      <c r="V96" s="3"/>
      <c r="W96" s="3"/>
    </row>
    <row r="97" spans="1:26" ht="42" customHeight="1">
      <c r="A97" s="83" t="s">
        <v>192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6">
        <f>ROUND(U96*(2/100),2)</f>
        <v>1423.91</v>
      </c>
      <c r="R97" s="87"/>
      <c r="S97" s="87"/>
      <c r="T97" s="87"/>
      <c r="U97" s="87"/>
      <c r="V97" s="87"/>
      <c r="W97" s="88"/>
      <c r="Z97" s="63"/>
    </row>
    <row r="98" spans="1:26" ht="39.75" customHeight="1">
      <c r="A98" s="83" t="s">
        <v>193</v>
      </c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6">
        <f>U96+Q97</f>
        <v>72619.61</v>
      </c>
      <c r="R98" s="87"/>
      <c r="S98" s="87"/>
      <c r="T98" s="87"/>
      <c r="U98" s="87"/>
      <c r="V98" s="87"/>
      <c r="W98" s="88"/>
    </row>
    <row r="99" spans="1:26">
      <c r="Q99" s="19"/>
    </row>
  </sheetData>
  <mergeCells count="37">
    <mergeCell ref="D11:D12"/>
    <mergeCell ref="C11:C12"/>
    <mergeCell ref="A97:P97"/>
    <mergeCell ref="A98:P98"/>
    <mergeCell ref="V10:V12"/>
    <mergeCell ref="C10:D10"/>
    <mergeCell ref="E10:G10"/>
    <mergeCell ref="G11:G12"/>
    <mergeCell ref="F11:F12"/>
    <mergeCell ref="Q97:W97"/>
    <mergeCell ref="Q98:W98"/>
    <mergeCell ref="A96:P96"/>
    <mergeCell ref="S10:S12"/>
    <mergeCell ref="O10:O12"/>
    <mergeCell ref="P10:P12"/>
    <mergeCell ref="W10:W12"/>
    <mergeCell ref="A1:L1"/>
    <mergeCell ref="A2:L2"/>
    <mergeCell ref="A3:L3"/>
    <mergeCell ref="A4:L4"/>
    <mergeCell ref="A5:L5"/>
    <mergeCell ref="M4:R4"/>
    <mergeCell ref="U10:U12"/>
    <mergeCell ref="J10:N10"/>
    <mergeCell ref="J11:K11"/>
    <mergeCell ref="L11:M11"/>
    <mergeCell ref="N11:N12"/>
    <mergeCell ref="A7:W8"/>
    <mergeCell ref="A9:W9"/>
    <mergeCell ref="I10:I12"/>
    <mergeCell ref="A10:A12"/>
    <mergeCell ref="H10:H12"/>
    <mergeCell ref="Q10:Q12"/>
    <mergeCell ref="R10:R12"/>
    <mergeCell ref="T10:T12"/>
    <mergeCell ref="E11:E12"/>
    <mergeCell ref="B10:B12"/>
  </mergeCells>
  <pageMargins left="0.31496062992125984" right="0.31496062992125984" top="0.33" bottom="0.35" header="0.38" footer="0.31496062992125984"/>
  <pageSetup paperSize="9" scale="5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ekantza</cp:lastModifiedBy>
  <cp:lastPrinted>2016-12-16T08:22:13Z</cp:lastPrinted>
  <dcterms:created xsi:type="dcterms:W3CDTF">2016-12-12T18:20:56Z</dcterms:created>
  <dcterms:modified xsi:type="dcterms:W3CDTF">2017-01-02T07:20:26Z</dcterms:modified>
</cp:coreProperties>
</file>